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2nxGQ9WPloDOqnkJ3bp7DUX7XwKTA4vHpaqTA72F56yhzcPc9CUgG2xh14No74y59cOWw753lnE7L7XS2AFLDg==" workbookSaltValue="jxZPbhZzE3SWz2n4ugH6xg==" workbookSpinCount="100000" lockStructure="1"/>
  <bookViews>
    <workbookView xWindow="0" yWindow="0" windowWidth="20490" windowHeight="7680"/>
  </bookViews>
  <sheets>
    <sheet name="Introduction" sheetId="1" r:id="rId1"/>
    <sheet name="Distance" sheetId="2" r:id="rId2"/>
    <sheet name="Speed" sheetId="4" r:id="rId3"/>
    <sheet name="Time" sheetId="5" r:id="rId4"/>
    <sheet name="Calculations" sheetId="3" state="hidden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B13" i="3"/>
  <c r="B11" i="3"/>
  <c r="C10" i="3"/>
  <c r="L9" i="3"/>
  <c r="L8" i="3"/>
  <c r="H9" i="3"/>
  <c r="H8" i="3"/>
  <c r="D9" i="3"/>
  <c r="D8" i="3"/>
  <c r="H13" i="4"/>
  <c r="J13" i="4"/>
  <c r="F13" i="4"/>
  <c r="H13" i="2"/>
  <c r="J13" i="2"/>
  <c r="F13" i="2"/>
  <c r="K10" i="3" l="1"/>
  <c r="J11" i="3" s="1"/>
  <c r="J13" i="3" s="1"/>
  <c r="K13" i="3" s="1"/>
  <c r="G10" i="3"/>
  <c r="F11" i="3" s="1"/>
  <c r="F13" i="3" s="1"/>
  <c r="G13" i="3" s="1"/>
  <c r="F13" i="5"/>
  <c r="J13" i="5" l="1"/>
  <c r="H13" i="5"/>
  <c r="K13" i="5"/>
  <c r="I13" i="5"/>
  <c r="G13" i="5"/>
</calcChain>
</file>

<file path=xl/comments1.xml><?xml version="1.0" encoding="utf-8"?>
<comments xmlns="http://schemas.openxmlformats.org/spreadsheetml/2006/main">
  <authors>
    <author>Sorin Stamate</author>
  </authors>
  <commentLis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198.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198.</t>
        </r>
      </text>
    </comment>
  </commentList>
</comments>
</file>

<file path=xl/comments3.xml><?xml version="1.0" encoding="utf-8"?>
<comments xmlns="http://schemas.openxmlformats.org/spreadsheetml/2006/main">
  <authors>
    <author>Sorin Stamate</author>
  </authors>
  <commentLis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198.</t>
        </r>
      </text>
    </comment>
  </commentList>
</comments>
</file>

<file path=xl/sharedStrings.xml><?xml version="1.0" encoding="utf-8"?>
<sst xmlns="http://schemas.openxmlformats.org/spreadsheetml/2006/main" count="166" uniqueCount="50">
  <si>
    <t>Flag Gaff</t>
  </si>
  <si>
    <t>Maritime Navigation using Excel</t>
  </si>
  <si>
    <t>Introduction:</t>
  </si>
  <si>
    <t>=</t>
  </si>
  <si>
    <t>[Nm]</t>
  </si>
  <si>
    <t>[Kn]</t>
  </si>
  <si>
    <t>[min]</t>
  </si>
  <si>
    <t xml:space="preserve"> *  60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</si>
  <si>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</si>
  <si>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Example 1</t>
  </si>
  <si>
    <t>Example 2</t>
  </si>
  <si>
    <t>Example 3</t>
  </si>
  <si>
    <t>Formula Terms</t>
  </si>
  <si>
    <t>Symbol</t>
  </si>
  <si>
    <t>Unit</t>
  </si>
  <si>
    <t>Minutes</t>
  </si>
  <si>
    <t>Sum</t>
  </si>
  <si>
    <t>Distance = (Speed / 60) * time</t>
  </si>
  <si>
    <t>(Speed)</t>
  </si>
  <si>
    <t>(Time)</t>
  </si>
  <si>
    <t>(Distance)</t>
  </si>
  <si>
    <t>Ship's Speed</t>
  </si>
  <si>
    <t>Time</t>
  </si>
  <si>
    <t>Travelled Distance</t>
  </si>
  <si>
    <t>[hours : min]</t>
  </si>
  <si>
    <t>Hours</t>
  </si>
  <si>
    <t>Distance</t>
  </si>
  <si>
    <t>[hours]</t>
  </si>
  <si>
    <t>Travelled Distance:</t>
  </si>
  <si>
    <t>(To be filled only in YELLOW cells)</t>
  </si>
  <si>
    <t>Speed = (Distance / time) * 60</t>
  </si>
  <si>
    <t>Speed</t>
  </si>
  <si>
    <t>Ship's Speed:</t>
  </si>
  <si>
    <t>Time = (Distance / Speed) * 60</t>
  </si>
  <si>
    <t>time</t>
  </si>
  <si>
    <t>THE RELATIONSHIP BETWEEN DISTANCE, SPEED AND TIME</t>
  </si>
  <si>
    <t>Well-known formula:</t>
  </si>
  <si>
    <t>Speed * Time</t>
  </si>
  <si>
    <t>where:</t>
  </si>
  <si>
    <t>distance;</t>
  </si>
  <si>
    <t>speed;</t>
  </si>
  <si>
    <t>time;</t>
  </si>
  <si>
    <t>1. The relationship between distance, speed and time:</t>
  </si>
  <si>
    <t xml:space="preserve"> *  time</t>
  </si>
  <si>
    <t>(time)</t>
  </si>
  <si>
    <t>ship's speed;</t>
  </si>
  <si>
    <t>Travelled distance:</t>
  </si>
  <si>
    <t>Time:</t>
  </si>
  <si>
    <t>distance travelled by ship;</t>
  </si>
  <si>
    <t>Calculations: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</si>
</sst>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9">
    <xf numFmtId="0" fontId="0" fillId="0" borderId="0" xfId="0"/>
    <xf numFmtId="0" fontId="6" fillId="0" borderId="0" xfId="1" applyFont="1"/>
    <xf numFmtId="0" fontId="7" fillId="0" borderId="0" xfId="0" applyFont="1"/>
    <xf numFmtId="0" fontId="2" fillId="0" borderId="1" xfId="2"/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4" xfId="0" applyBorder="1"/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9" fillId="2" borderId="40" xfId="0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0" fontId="3" fillId="0" borderId="0" xfId="4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9" fillId="2" borderId="5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0" fillId="0" borderId="23" xfId="0" applyBorder="1"/>
    <xf numFmtId="0" fontId="0" fillId="0" borderId="28" xfId="0" applyBorder="1"/>
    <xf numFmtId="0" fontId="0" fillId="0" borderId="61" xfId="0" applyBorder="1"/>
    <xf numFmtId="0" fontId="5" fillId="2" borderId="40" xfId="0" applyFont="1" applyFill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0" fontId="5" fillId="5" borderId="37" xfId="0" applyFont="1" applyFill="1" applyBorder="1"/>
    <xf numFmtId="0" fontId="5" fillId="5" borderId="38" xfId="0" applyFont="1" applyFill="1" applyBorder="1"/>
    <xf numFmtId="0" fontId="5" fillId="5" borderId="60" xfId="0" applyFont="1" applyFill="1" applyBorder="1"/>
    <xf numFmtId="0" fontId="5" fillId="5" borderId="39" xfId="0" applyFont="1" applyFill="1" applyBorder="1"/>
    <xf numFmtId="0" fontId="6" fillId="0" borderId="0" xfId="1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3" fillId="0" borderId="2" xfId="3" applyProtection="1">
      <protection hidden="1"/>
    </xf>
    <xf numFmtId="0" fontId="3" fillId="0" borderId="0" xfId="3" applyBorder="1" applyProtection="1"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2" fontId="0" fillId="0" borderId="0" xfId="0" applyNumberFormat="1" applyProtection="1"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4" fillId="0" borderId="0" xfId="5" applyAlignment="1" applyProtection="1">
      <alignment horizontal="center"/>
      <protection hidden="1"/>
    </xf>
    <xf numFmtId="0" fontId="3" fillId="0" borderId="0" xfId="4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5" fillId="2" borderId="16" xfId="0" applyFont="1" applyFill="1" applyBorder="1" applyAlignment="1" applyProtection="1">
      <alignment horizontal="center"/>
      <protection hidden="1"/>
    </xf>
    <xf numFmtId="0" fontId="5" fillId="2" borderId="17" xfId="0" applyFont="1" applyFill="1" applyBorder="1" applyAlignment="1" applyProtection="1">
      <alignment horizontal="center"/>
      <protection hidden="1"/>
    </xf>
    <xf numFmtId="0" fontId="5" fillId="3" borderId="52" xfId="0" applyFont="1" applyFill="1" applyBorder="1" applyAlignment="1" applyProtection="1">
      <alignment horizontal="center"/>
      <protection hidden="1"/>
    </xf>
    <xf numFmtId="0" fontId="5" fillId="3" borderId="53" xfId="0" applyFont="1" applyFill="1" applyBorder="1" applyAlignment="1" applyProtection="1">
      <alignment horizontal="center"/>
      <protection hidden="1"/>
    </xf>
    <xf numFmtId="0" fontId="5" fillId="3" borderId="52" xfId="0" applyFont="1" applyFill="1" applyBorder="1" applyAlignment="1" applyProtection="1">
      <alignment horizontal="center" vertical="center"/>
      <protection hidden="1"/>
    </xf>
    <xf numFmtId="0" fontId="5" fillId="3" borderId="53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/>
      <protection hidden="1"/>
    </xf>
    <xf numFmtId="0" fontId="5" fillId="3" borderId="21" xfId="0" applyFont="1" applyFill="1" applyBorder="1" applyAlignment="1" applyProtection="1">
      <alignment horizontal="center"/>
      <protection hidden="1"/>
    </xf>
    <xf numFmtId="0" fontId="5" fillId="3" borderId="22" xfId="0" applyFont="1" applyFill="1" applyBorder="1" applyAlignment="1" applyProtection="1">
      <alignment horizontal="center"/>
      <protection hidden="1"/>
    </xf>
    <xf numFmtId="0" fontId="5" fillId="3" borderId="44" xfId="0" applyFont="1" applyFill="1" applyBorder="1" applyAlignment="1" applyProtection="1">
      <alignment horizont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24" xfId="0" applyBorder="1" applyAlignment="1" applyProtection="1">
      <alignment horizontal="left"/>
      <protection hidden="1"/>
    </xf>
    <xf numFmtId="0" fontId="5" fillId="3" borderId="25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5" fillId="3" borderId="27" xfId="0" applyFont="1" applyFill="1" applyBorder="1" applyAlignment="1" applyProtection="1">
      <alignment horizontal="center"/>
      <protection hidden="1"/>
    </xf>
    <xf numFmtId="164" fontId="0" fillId="4" borderId="46" xfId="0" applyNumberFormat="1" applyFont="1" applyFill="1" applyBorder="1" applyAlignment="1" applyProtection="1">
      <alignment horizontal="center"/>
      <protection hidden="1"/>
    </xf>
    <xf numFmtId="164" fontId="0" fillId="4" borderId="47" xfId="0" applyNumberFormat="1" applyFont="1" applyFill="1" applyBorder="1" applyAlignment="1" applyProtection="1">
      <alignment horizontal="center"/>
      <protection hidden="1"/>
    </xf>
    <xf numFmtId="164" fontId="0" fillId="4" borderId="50" xfId="0" applyNumberFormat="1" applyFont="1" applyFill="1" applyBorder="1" applyAlignment="1" applyProtection="1">
      <alignment horizontal="center"/>
      <protection hidden="1"/>
    </xf>
    <xf numFmtId="164" fontId="0" fillId="4" borderId="51" xfId="0" applyNumberFormat="1" applyFont="1" applyFill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1" fontId="0" fillId="4" borderId="44" xfId="0" applyNumberFormat="1" applyFont="1" applyFill="1" applyBorder="1" applyAlignment="1" applyProtection="1">
      <alignment horizontal="center"/>
      <protection hidden="1"/>
    </xf>
    <xf numFmtId="1" fontId="0" fillId="4" borderId="45" xfId="0" applyNumberFormat="1" applyFont="1" applyFill="1" applyBorder="1" applyAlignment="1" applyProtection="1">
      <alignment horizontal="center"/>
      <protection hidden="1"/>
    </xf>
    <xf numFmtId="0" fontId="5" fillId="5" borderId="32" xfId="0" applyFont="1" applyFill="1" applyBorder="1" applyAlignment="1" applyProtection="1">
      <alignment horizontal="left"/>
      <protection hidden="1"/>
    </xf>
    <xf numFmtId="0" fontId="5" fillId="5" borderId="33" xfId="0" applyFont="1" applyFill="1" applyBorder="1" applyAlignment="1" applyProtection="1">
      <alignment horizontal="left"/>
      <protection hidden="1"/>
    </xf>
    <xf numFmtId="0" fontId="9" fillId="5" borderId="34" xfId="0" applyFont="1" applyFill="1" applyBorder="1" applyAlignment="1" applyProtection="1">
      <alignment horizontal="center"/>
      <protection hidden="1"/>
    </xf>
    <xf numFmtId="0" fontId="9" fillId="5" borderId="35" xfId="0" applyFont="1" applyFill="1" applyBorder="1" applyAlignment="1" applyProtection="1">
      <alignment horizontal="center"/>
      <protection hidden="1"/>
    </xf>
    <xf numFmtId="0" fontId="5" fillId="5" borderId="36" xfId="0" applyFont="1" applyFill="1" applyBorder="1" applyAlignment="1" applyProtection="1">
      <alignment horizontal="center"/>
      <protection hidden="1"/>
    </xf>
    <xf numFmtId="2" fontId="5" fillId="5" borderId="48" xfId="0" applyNumberFormat="1" applyFont="1" applyFill="1" applyBorder="1" applyAlignment="1" applyProtection="1">
      <alignment horizontal="center"/>
      <protection hidden="1"/>
    </xf>
    <xf numFmtId="2" fontId="5" fillId="5" borderId="49" xfId="0" applyNumberFormat="1" applyFont="1" applyFill="1" applyBorder="1" applyAlignment="1" applyProtection="1">
      <alignment horizontal="center"/>
      <protection hidden="1"/>
    </xf>
    <xf numFmtId="2" fontId="0" fillId="4" borderId="46" xfId="0" applyNumberFormat="1" applyFont="1" applyFill="1" applyBorder="1" applyAlignment="1" applyProtection="1">
      <alignment horizontal="center"/>
      <protection hidden="1"/>
    </xf>
    <xf numFmtId="2" fontId="0" fillId="4" borderId="47" xfId="0" applyNumberFormat="1" applyFont="1" applyFill="1" applyBorder="1" applyAlignment="1" applyProtection="1">
      <alignment horizontal="center"/>
      <protection hidden="1"/>
    </xf>
    <xf numFmtId="2" fontId="0" fillId="4" borderId="50" xfId="0" applyNumberFormat="1" applyFont="1" applyFill="1" applyBorder="1" applyAlignment="1" applyProtection="1">
      <alignment horizontal="center"/>
      <protection hidden="1"/>
    </xf>
    <xf numFmtId="2" fontId="0" fillId="4" borderId="51" xfId="0" applyNumberFormat="1" applyFont="1" applyFill="1" applyBorder="1" applyAlignment="1" applyProtection="1">
      <alignment horizontal="center"/>
      <protection hidden="1"/>
    </xf>
    <xf numFmtId="164" fontId="5" fillId="5" borderId="48" xfId="0" applyNumberFormat="1" applyFont="1" applyFill="1" applyBorder="1" applyAlignment="1" applyProtection="1">
      <alignment horizontal="center"/>
      <protection hidden="1"/>
    </xf>
    <xf numFmtId="164" fontId="5" fillId="5" borderId="49" xfId="0" applyNumberFormat="1" applyFont="1" applyFill="1" applyBorder="1" applyAlignment="1" applyProtection="1">
      <alignment horizontal="center"/>
      <protection hidden="1"/>
    </xf>
    <xf numFmtId="0" fontId="2" fillId="0" borderId="0" xfId="2" applyBorder="1" applyProtection="1">
      <protection hidden="1"/>
    </xf>
    <xf numFmtId="164" fontId="0" fillId="4" borderId="56" xfId="0" applyNumberFormat="1" applyFont="1" applyFill="1" applyBorder="1" applyAlignment="1" applyProtection="1">
      <alignment horizontal="center"/>
      <protection hidden="1"/>
    </xf>
    <xf numFmtId="164" fontId="0" fillId="4" borderId="57" xfId="0" applyNumberFormat="1" applyFont="1" applyFill="1" applyBorder="1" applyAlignment="1" applyProtection="1">
      <alignment horizontal="center"/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1" fontId="5" fillId="5" borderId="54" xfId="0" applyNumberFormat="1" applyFont="1" applyFill="1" applyBorder="1" applyAlignment="1" applyProtection="1">
      <alignment horizontal="center"/>
      <protection hidden="1"/>
    </xf>
    <xf numFmtId="1" fontId="5" fillId="5" borderId="55" xfId="0" applyNumberFormat="1" applyFont="1" applyFill="1" applyBorder="1" applyAlignment="1" applyProtection="1">
      <alignment horizontal="center"/>
      <protection hidden="1"/>
    </xf>
  </cellXfs>
  <cellStyles count="6">
    <cellStyle name="Normal" xfId="0" builtinId="0"/>
    <cellStyle name="Text explicativ" xfId="5" builtinId="53"/>
    <cellStyle name="Titlu" xfId="1" builtinId="15"/>
    <cellStyle name="Titlu 1" xfId="2" builtinId="16"/>
    <cellStyle name="Titlu 3" xfId="3" builtinId="18"/>
    <cellStyle name="Titlu 4" xfId="4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8"/>
  <sheetViews>
    <sheetView tabSelected="1" workbookViewId="0"/>
  </sheetViews>
  <sheetFormatPr defaultRowHeight="15" x14ac:dyDescent="0.25"/>
  <cols>
    <col min="1" max="16384" width="9.140625" style="35"/>
  </cols>
  <sheetData>
    <row r="1" spans="1:15" ht="23.25" x14ac:dyDescent="0.35">
      <c r="A1" s="34" t="s">
        <v>0</v>
      </c>
    </row>
    <row r="2" spans="1:15" x14ac:dyDescent="0.25">
      <c r="A2" s="36" t="s">
        <v>1</v>
      </c>
    </row>
    <row r="3" spans="1:15" ht="23.25" x14ac:dyDescent="0.35">
      <c r="A3" s="37" t="s">
        <v>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20.25" thickBot="1" x14ac:dyDescent="0.35">
      <c r="A5" s="38" t="s">
        <v>2</v>
      </c>
      <c r="B5" s="38"/>
    </row>
    <row r="6" spans="1:15" ht="15.75" thickTop="1" x14ac:dyDescent="0.25"/>
    <row r="7" spans="1:15" ht="15.75" thickBot="1" x14ac:dyDescent="0.3">
      <c r="B7" s="39" t="s">
        <v>36</v>
      </c>
      <c r="C7" s="39"/>
      <c r="D7" s="40"/>
      <c r="E7" s="40"/>
    </row>
    <row r="8" spans="1:15" ht="15.75" thickBot="1" x14ac:dyDescent="0.3"/>
    <row r="9" spans="1:15" ht="15.75" thickBot="1" x14ac:dyDescent="0.3">
      <c r="B9" s="41" t="s">
        <v>26</v>
      </c>
      <c r="C9" s="42" t="s">
        <v>3</v>
      </c>
      <c r="D9" s="43" t="s">
        <v>37</v>
      </c>
      <c r="E9" s="44"/>
    </row>
    <row r="11" spans="1:15" x14ac:dyDescent="0.25">
      <c r="B11" s="35" t="s">
        <v>38</v>
      </c>
    </row>
    <row r="12" spans="1:15" x14ac:dyDescent="0.25">
      <c r="C12" s="45" t="s">
        <v>20</v>
      </c>
      <c r="D12" s="35" t="s">
        <v>39</v>
      </c>
    </row>
    <row r="13" spans="1:15" x14ac:dyDescent="0.25">
      <c r="C13" s="45" t="s">
        <v>18</v>
      </c>
      <c r="D13" s="35" t="s">
        <v>40</v>
      </c>
    </row>
    <row r="14" spans="1:15" x14ac:dyDescent="0.25">
      <c r="C14" s="45" t="s">
        <v>19</v>
      </c>
      <c r="D14" s="35" t="s">
        <v>41</v>
      </c>
    </row>
    <row r="16" spans="1:15" ht="20.25" thickBot="1" x14ac:dyDescent="0.35">
      <c r="A16" s="38" t="s">
        <v>42</v>
      </c>
      <c r="B16" s="38"/>
      <c r="C16" s="38"/>
      <c r="D16" s="38"/>
      <c r="E16" s="38"/>
      <c r="F16" s="38"/>
      <c r="G16" s="38"/>
    </row>
    <row r="17" spans="2:10" ht="15.75" thickTop="1" x14ac:dyDescent="0.25"/>
    <row r="18" spans="2:10" ht="15.75" thickBot="1" x14ac:dyDescent="0.3">
      <c r="B18" s="39" t="s">
        <v>46</v>
      </c>
      <c r="C18" s="39"/>
    </row>
    <row r="19" spans="2:10" ht="15.75" thickBot="1" x14ac:dyDescent="0.3"/>
    <row r="20" spans="2:10" ht="15.75" thickBot="1" x14ac:dyDescent="0.3">
      <c r="B20" s="46" t="s">
        <v>26</v>
      </c>
      <c r="C20" s="47" t="s">
        <v>3</v>
      </c>
      <c r="D20" s="42" t="s">
        <v>31</v>
      </c>
      <c r="E20" s="48" t="s">
        <v>43</v>
      </c>
      <c r="J20" s="49"/>
    </row>
    <row r="21" spans="2:10" ht="15.75" thickBot="1" x14ac:dyDescent="0.3">
      <c r="B21" s="50"/>
      <c r="C21" s="51"/>
      <c r="D21" s="52">
        <v>60</v>
      </c>
      <c r="E21" s="53"/>
    </row>
    <row r="23" spans="2:10" ht="15.75" thickBot="1" x14ac:dyDescent="0.3">
      <c r="B23" s="39" t="s">
        <v>32</v>
      </c>
      <c r="C23" s="39"/>
    </row>
    <row r="24" spans="2:10" ht="15.75" thickBot="1" x14ac:dyDescent="0.3"/>
    <row r="25" spans="2:10" ht="15.75" thickBot="1" x14ac:dyDescent="0.3">
      <c r="B25" s="46" t="s">
        <v>31</v>
      </c>
      <c r="C25" s="47" t="s">
        <v>3</v>
      </c>
      <c r="D25" s="42" t="s">
        <v>26</v>
      </c>
      <c r="E25" s="48" t="s">
        <v>7</v>
      </c>
    </row>
    <row r="26" spans="2:10" ht="15.75" thickBot="1" x14ac:dyDescent="0.3">
      <c r="B26" s="50"/>
      <c r="C26" s="51"/>
      <c r="D26" s="52" t="s">
        <v>34</v>
      </c>
      <c r="E26" s="53"/>
    </row>
    <row r="28" spans="2:10" ht="15.75" thickBot="1" x14ac:dyDescent="0.3">
      <c r="B28" s="39" t="s">
        <v>47</v>
      </c>
      <c r="C28" s="40"/>
    </row>
    <row r="29" spans="2:10" ht="15.75" thickBot="1" x14ac:dyDescent="0.3"/>
    <row r="30" spans="2:10" ht="15.75" thickBot="1" x14ac:dyDescent="0.3">
      <c r="B30" s="46" t="s">
        <v>34</v>
      </c>
      <c r="C30" s="47" t="s">
        <v>3</v>
      </c>
      <c r="D30" s="42" t="s">
        <v>26</v>
      </c>
      <c r="E30" s="48" t="s">
        <v>7</v>
      </c>
    </row>
    <row r="31" spans="2:10" ht="15.75" thickBot="1" x14ac:dyDescent="0.3">
      <c r="B31" s="50"/>
      <c r="C31" s="51"/>
      <c r="D31" s="52" t="s">
        <v>31</v>
      </c>
      <c r="E31" s="53"/>
    </row>
    <row r="33" spans="1:5" x14ac:dyDescent="0.25">
      <c r="B33" s="35" t="s">
        <v>38</v>
      </c>
    </row>
    <row r="34" spans="1:5" x14ac:dyDescent="0.25">
      <c r="C34" s="45" t="s">
        <v>20</v>
      </c>
      <c r="D34" s="45" t="s">
        <v>4</v>
      </c>
      <c r="E34" s="35" t="s">
        <v>48</v>
      </c>
    </row>
    <row r="35" spans="1:5" x14ac:dyDescent="0.25">
      <c r="C35" s="45" t="s">
        <v>18</v>
      </c>
      <c r="D35" s="45" t="s">
        <v>5</v>
      </c>
      <c r="E35" s="35" t="s">
        <v>45</v>
      </c>
    </row>
    <row r="36" spans="1:5" x14ac:dyDescent="0.25">
      <c r="C36" s="45" t="s">
        <v>44</v>
      </c>
      <c r="D36" s="45" t="s">
        <v>6</v>
      </c>
      <c r="E36" s="35" t="s">
        <v>41</v>
      </c>
    </row>
    <row r="38" spans="1:5" x14ac:dyDescent="0.25">
      <c r="A38" s="36" t="s">
        <v>8</v>
      </c>
    </row>
  </sheetData>
  <sheetProtection algorithmName="SHA-512" hashValue="pV/XWGVFpaVCiESlLZrUK34JJg8tjTQP+myRTyrcTPJnDxax5VlhuaW9M8UYQgN0OFVll48VyEvrbmeFG4KywA==" saltValue="1bupcnR1H0Y5g07Q4SCk5Q==" spinCount="100000" sheet="1" objects="1" scenarios="1"/>
  <mergeCells count="11">
    <mergeCell ref="B30:B31"/>
    <mergeCell ref="C30:C31"/>
    <mergeCell ref="E30:E31"/>
    <mergeCell ref="A3:O3"/>
    <mergeCell ref="D9:E9"/>
    <mergeCell ref="C20:C21"/>
    <mergeCell ref="B20:B21"/>
    <mergeCell ref="E20:E21"/>
    <mergeCell ref="B25:B26"/>
    <mergeCell ref="C25:C26"/>
    <mergeCell ref="E25:E26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14"/>
  <sheetViews>
    <sheetView workbookViewId="0"/>
  </sheetViews>
  <sheetFormatPr defaultRowHeight="15" x14ac:dyDescent="0.25"/>
  <cols>
    <col min="1" max="5" width="11.7109375" style="35" customWidth="1"/>
    <col min="6" max="11" width="8.7109375" style="35" customWidth="1"/>
    <col min="12" max="16384" width="9.140625" style="35"/>
  </cols>
  <sheetData>
    <row r="1" spans="1:18" ht="23.25" x14ac:dyDescent="0.35">
      <c r="A1" s="34" t="s">
        <v>0</v>
      </c>
    </row>
    <row r="2" spans="1:18" x14ac:dyDescent="0.25">
      <c r="A2" s="36" t="s">
        <v>1</v>
      </c>
    </row>
    <row r="4" spans="1:18" ht="20.25" thickBot="1" x14ac:dyDescent="0.35">
      <c r="A4" s="38" t="s">
        <v>28</v>
      </c>
      <c r="B4" s="38"/>
    </row>
    <row r="5" spans="1:18" ht="15.75" thickTop="1" x14ac:dyDescent="0.25"/>
    <row r="6" spans="1:18" x14ac:dyDescent="0.25">
      <c r="A6" s="54" t="s">
        <v>29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8" spans="1:18" ht="15.75" thickBot="1" x14ac:dyDescent="0.3">
      <c r="A8" s="55" t="s">
        <v>26</v>
      </c>
      <c r="F8" s="56" t="s">
        <v>9</v>
      </c>
      <c r="G8" s="56"/>
      <c r="H8" s="56" t="s">
        <v>10</v>
      </c>
      <c r="I8" s="56"/>
      <c r="J8" s="56" t="s">
        <v>11</v>
      </c>
      <c r="K8" s="56"/>
    </row>
    <row r="9" spans="1:18" ht="15.75" thickTop="1" x14ac:dyDescent="0.25">
      <c r="A9" s="57" t="s">
        <v>12</v>
      </c>
      <c r="B9" s="58"/>
      <c r="C9" s="59" t="s">
        <v>17</v>
      </c>
      <c r="D9" s="60"/>
      <c r="E9" s="61"/>
      <c r="F9" s="62" t="s">
        <v>26</v>
      </c>
      <c r="G9" s="63"/>
      <c r="H9" s="64" t="s">
        <v>26</v>
      </c>
      <c r="I9" s="65"/>
      <c r="J9" s="64" t="s">
        <v>26</v>
      </c>
      <c r="K9" s="65"/>
      <c r="O9" s="66"/>
      <c r="P9" s="66"/>
      <c r="Q9" s="67"/>
      <c r="R9" s="66"/>
    </row>
    <row r="10" spans="1:18" ht="15.75" thickBot="1" x14ac:dyDescent="0.3">
      <c r="A10" s="68"/>
      <c r="B10" s="69"/>
      <c r="C10" s="70" t="s">
        <v>13</v>
      </c>
      <c r="D10" s="71"/>
      <c r="E10" s="72" t="s">
        <v>14</v>
      </c>
      <c r="F10" s="73" t="s">
        <v>27</v>
      </c>
      <c r="G10" s="74" t="s">
        <v>6</v>
      </c>
      <c r="H10" s="75" t="s">
        <v>27</v>
      </c>
      <c r="I10" s="76" t="s">
        <v>6</v>
      </c>
      <c r="J10" s="75" t="s">
        <v>27</v>
      </c>
      <c r="K10" s="76" t="s">
        <v>6</v>
      </c>
      <c r="O10" s="66"/>
      <c r="P10" s="66"/>
      <c r="Q10" s="67"/>
      <c r="R10" s="66"/>
    </row>
    <row r="11" spans="1:18" x14ac:dyDescent="0.25">
      <c r="A11" s="77" t="s">
        <v>21</v>
      </c>
      <c r="B11" s="78"/>
      <c r="C11" s="79" t="s">
        <v>18</v>
      </c>
      <c r="D11" s="80"/>
      <c r="E11" s="81" t="s">
        <v>5</v>
      </c>
      <c r="F11" s="82">
        <v>18</v>
      </c>
      <c r="G11" s="83"/>
      <c r="H11" s="84"/>
      <c r="I11" s="85"/>
      <c r="J11" s="84"/>
      <c r="K11" s="85"/>
    </row>
    <row r="12" spans="1:18" ht="15.75" thickBot="1" x14ac:dyDescent="0.3">
      <c r="A12" s="86" t="s">
        <v>22</v>
      </c>
      <c r="B12" s="87"/>
      <c r="C12" s="70" t="s">
        <v>19</v>
      </c>
      <c r="D12" s="71"/>
      <c r="E12" s="72" t="s">
        <v>24</v>
      </c>
      <c r="F12" s="88">
        <v>2</v>
      </c>
      <c r="G12" s="89">
        <v>18</v>
      </c>
      <c r="H12" s="88"/>
      <c r="I12" s="89"/>
      <c r="J12" s="88"/>
      <c r="K12" s="89"/>
    </row>
    <row r="13" spans="1:18" ht="15.75" thickBot="1" x14ac:dyDescent="0.3">
      <c r="A13" s="90" t="s">
        <v>23</v>
      </c>
      <c r="B13" s="91"/>
      <c r="C13" s="92" t="s">
        <v>20</v>
      </c>
      <c r="D13" s="93"/>
      <c r="E13" s="94" t="s">
        <v>4</v>
      </c>
      <c r="F13" s="95">
        <f>(F11/60)*((F12*60)+G12)</f>
        <v>41.4</v>
      </c>
      <c r="G13" s="96"/>
      <c r="H13" s="95">
        <f t="shared" ref="H13" si="0">(H11/60)*((H12*60)+I12)</f>
        <v>0</v>
      </c>
      <c r="I13" s="96"/>
      <c r="J13" s="95">
        <f t="shared" ref="J13" si="1">(J11/60)*((J12*60)+K12)</f>
        <v>0</v>
      </c>
      <c r="K13" s="96"/>
    </row>
    <row r="14" spans="1:18" x14ac:dyDescent="0.25">
      <c r="A14" s="36" t="s">
        <v>8</v>
      </c>
    </row>
  </sheetData>
  <sheetProtection algorithmName="SHA-512" hashValue="aMf4kC0inIx18kDuJC1jyntC6qHOrAVPgTRG4CxG5VK1v3j8Nw90lSG/M11LBQWcgVr4L1h5g0OI3HiATugYDA==" saltValue="0fresGWt6gc+tb2J1Be5tA==" spinCount="100000" sheet="1" objects="1" scenarios="1"/>
  <protectedRanges>
    <protectedRange sqref="F11:K12" name="Zonă1"/>
  </protectedRanges>
  <mergeCells count="22">
    <mergeCell ref="A9:B10"/>
    <mergeCell ref="C9:E9"/>
    <mergeCell ref="C10:D10"/>
    <mergeCell ref="F13:G13"/>
    <mergeCell ref="H13:I13"/>
    <mergeCell ref="H11:I11"/>
    <mergeCell ref="J13:K13"/>
    <mergeCell ref="J11:K11"/>
    <mergeCell ref="J9:K9"/>
    <mergeCell ref="F9:G9"/>
    <mergeCell ref="A6:K6"/>
    <mergeCell ref="J8:K8"/>
    <mergeCell ref="F11:G11"/>
    <mergeCell ref="A13:B13"/>
    <mergeCell ref="C13:D13"/>
    <mergeCell ref="F8:G8"/>
    <mergeCell ref="H8:I8"/>
    <mergeCell ref="H9:I9"/>
    <mergeCell ref="A11:B11"/>
    <mergeCell ref="C11:D11"/>
    <mergeCell ref="A12:B12"/>
    <mergeCell ref="C12:D12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14"/>
  <sheetViews>
    <sheetView workbookViewId="0"/>
  </sheetViews>
  <sheetFormatPr defaultRowHeight="15" x14ac:dyDescent="0.25"/>
  <cols>
    <col min="1" max="5" width="11.7109375" style="35" customWidth="1"/>
    <col min="6" max="11" width="8.7109375" style="35" customWidth="1"/>
    <col min="12" max="16384" width="9.140625" style="35"/>
  </cols>
  <sheetData>
    <row r="1" spans="1:18" ht="23.25" x14ac:dyDescent="0.35">
      <c r="A1" s="34" t="s">
        <v>0</v>
      </c>
    </row>
    <row r="2" spans="1:18" x14ac:dyDescent="0.25">
      <c r="A2" s="36" t="s">
        <v>1</v>
      </c>
    </row>
    <row r="4" spans="1:18" ht="20.25" thickBot="1" x14ac:dyDescent="0.35">
      <c r="A4" s="38" t="s">
        <v>32</v>
      </c>
      <c r="B4" s="38"/>
    </row>
    <row r="5" spans="1:18" ht="15.75" thickTop="1" x14ac:dyDescent="0.25"/>
    <row r="6" spans="1:18" x14ac:dyDescent="0.25">
      <c r="A6" s="54" t="s">
        <v>29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8" spans="1:18" ht="15.75" thickBot="1" x14ac:dyDescent="0.3">
      <c r="A8" s="55" t="s">
        <v>21</v>
      </c>
      <c r="F8" s="56" t="s">
        <v>9</v>
      </c>
      <c r="G8" s="56"/>
      <c r="H8" s="56" t="s">
        <v>10</v>
      </c>
      <c r="I8" s="56"/>
      <c r="J8" s="56" t="s">
        <v>11</v>
      </c>
      <c r="K8" s="56"/>
    </row>
    <row r="9" spans="1:18" ht="15.75" thickTop="1" x14ac:dyDescent="0.25">
      <c r="A9" s="57" t="s">
        <v>12</v>
      </c>
      <c r="B9" s="58"/>
      <c r="C9" s="59" t="s">
        <v>30</v>
      </c>
      <c r="D9" s="60"/>
      <c r="E9" s="61"/>
      <c r="F9" s="62" t="s">
        <v>31</v>
      </c>
      <c r="G9" s="63"/>
      <c r="H9" s="64" t="s">
        <v>31</v>
      </c>
      <c r="I9" s="65"/>
      <c r="J9" s="64" t="s">
        <v>31</v>
      </c>
      <c r="K9" s="65"/>
      <c r="O9" s="66"/>
      <c r="P9" s="66"/>
      <c r="Q9" s="67"/>
      <c r="R9" s="66"/>
    </row>
    <row r="10" spans="1:18" ht="15.75" thickBot="1" x14ac:dyDescent="0.3">
      <c r="A10" s="68"/>
      <c r="B10" s="69"/>
      <c r="C10" s="70" t="s">
        <v>13</v>
      </c>
      <c r="D10" s="71"/>
      <c r="E10" s="72" t="s">
        <v>14</v>
      </c>
      <c r="F10" s="73" t="s">
        <v>27</v>
      </c>
      <c r="G10" s="74" t="s">
        <v>6</v>
      </c>
      <c r="H10" s="75" t="s">
        <v>27</v>
      </c>
      <c r="I10" s="76" t="s">
        <v>6</v>
      </c>
      <c r="J10" s="75" t="s">
        <v>27</v>
      </c>
      <c r="K10" s="76" t="s">
        <v>6</v>
      </c>
      <c r="O10" s="66"/>
      <c r="P10" s="66"/>
      <c r="Q10" s="67"/>
      <c r="R10" s="66"/>
    </row>
    <row r="11" spans="1:18" x14ac:dyDescent="0.25">
      <c r="A11" s="77" t="s">
        <v>23</v>
      </c>
      <c r="B11" s="78"/>
      <c r="C11" s="79" t="s">
        <v>20</v>
      </c>
      <c r="D11" s="80"/>
      <c r="E11" s="81" t="s">
        <v>4</v>
      </c>
      <c r="F11" s="97">
        <v>41.4</v>
      </c>
      <c r="G11" s="98"/>
      <c r="H11" s="99"/>
      <c r="I11" s="100"/>
      <c r="J11" s="99"/>
      <c r="K11" s="100"/>
    </row>
    <row r="12" spans="1:18" ht="15.75" thickBot="1" x14ac:dyDescent="0.3">
      <c r="A12" s="86" t="s">
        <v>22</v>
      </c>
      <c r="B12" s="87"/>
      <c r="C12" s="70" t="s">
        <v>19</v>
      </c>
      <c r="D12" s="71"/>
      <c r="E12" s="72" t="s">
        <v>24</v>
      </c>
      <c r="F12" s="88">
        <v>2</v>
      </c>
      <c r="G12" s="89">
        <v>18</v>
      </c>
      <c r="H12" s="88"/>
      <c r="I12" s="89"/>
      <c r="J12" s="88"/>
      <c r="K12" s="89"/>
    </row>
    <row r="13" spans="1:18" ht="15.75" thickBot="1" x14ac:dyDescent="0.3">
      <c r="A13" s="90" t="s">
        <v>21</v>
      </c>
      <c r="B13" s="91"/>
      <c r="C13" s="92" t="s">
        <v>18</v>
      </c>
      <c r="D13" s="93"/>
      <c r="E13" s="94" t="s">
        <v>5</v>
      </c>
      <c r="F13" s="101">
        <f>(F11/((F12*60)+G12))*60</f>
        <v>18</v>
      </c>
      <c r="G13" s="102"/>
      <c r="H13" s="101" t="e">
        <f t="shared" ref="H13" si="0">(H11/((H12*60)+I12))*60</f>
        <v>#DIV/0!</v>
      </c>
      <c r="I13" s="102"/>
      <c r="J13" s="101" t="e">
        <f t="shared" ref="J13" si="1">(J11/((J12*60)+K12))*60</f>
        <v>#DIV/0!</v>
      </c>
      <c r="K13" s="102"/>
    </row>
    <row r="14" spans="1:18" x14ac:dyDescent="0.25">
      <c r="A14" s="36" t="s">
        <v>8</v>
      </c>
    </row>
  </sheetData>
  <sheetProtection algorithmName="SHA-512" hashValue="pZtCvw6GqI/hRrQZJsU64gHaRCjqG1lPNGSlhvmpxe0A7RoWbDrq25t1EazaZH9AsBFa7pjrglNi0flByWClHg==" saltValue="1FOnIMB81dvftJuM2mUeVA==" spinCount="100000" sheet="1" objects="1" scenarios="1"/>
  <protectedRanges>
    <protectedRange sqref="F11:K12" name="Zonă1"/>
  </protectedRanges>
  <mergeCells count="22">
    <mergeCell ref="A6:K6"/>
    <mergeCell ref="F8:G8"/>
    <mergeCell ref="H8:I8"/>
    <mergeCell ref="J8:K8"/>
    <mergeCell ref="A9:B10"/>
    <mergeCell ref="C9:E9"/>
    <mergeCell ref="F9:G9"/>
    <mergeCell ref="H9:I9"/>
    <mergeCell ref="J9:K9"/>
    <mergeCell ref="C10:D10"/>
    <mergeCell ref="J11:K11"/>
    <mergeCell ref="A13:B13"/>
    <mergeCell ref="C13:D13"/>
    <mergeCell ref="F13:G13"/>
    <mergeCell ref="H13:I13"/>
    <mergeCell ref="J13:K13"/>
    <mergeCell ref="A12:B12"/>
    <mergeCell ref="C12:D12"/>
    <mergeCell ref="A11:B11"/>
    <mergeCell ref="C11:D11"/>
    <mergeCell ref="F11:G11"/>
    <mergeCell ref="H11:I11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14"/>
  <sheetViews>
    <sheetView workbookViewId="0"/>
  </sheetViews>
  <sheetFormatPr defaultRowHeight="15" x14ac:dyDescent="0.25"/>
  <cols>
    <col min="1" max="5" width="11.7109375" style="35" customWidth="1"/>
    <col min="6" max="11" width="8.7109375" style="35" customWidth="1"/>
    <col min="12" max="16384" width="9.140625" style="35"/>
  </cols>
  <sheetData>
    <row r="1" spans="1:18" ht="23.25" x14ac:dyDescent="0.35">
      <c r="A1" s="34" t="s">
        <v>0</v>
      </c>
    </row>
    <row r="2" spans="1:18" x14ac:dyDescent="0.25">
      <c r="A2" s="36" t="s">
        <v>1</v>
      </c>
    </row>
    <row r="4" spans="1:18" ht="20.25" thickBot="1" x14ac:dyDescent="0.35">
      <c r="A4" s="38" t="s">
        <v>47</v>
      </c>
      <c r="B4" s="103"/>
    </row>
    <row r="5" spans="1:18" ht="15.75" thickTop="1" x14ac:dyDescent="0.25"/>
    <row r="6" spans="1:18" x14ac:dyDescent="0.25">
      <c r="A6" s="54" t="s">
        <v>29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8" spans="1:18" ht="15.75" thickBot="1" x14ac:dyDescent="0.3">
      <c r="A8" s="55" t="s">
        <v>22</v>
      </c>
      <c r="F8" s="56" t="s">
        <v>9</v>
      </c>
      <c r="G8" s="56"/>
      <c r="H8" s="56" t="s">
        <v>10</v>
      </c>
      <c r="I8" s="56"/>
      <c r="J8" s="56" t="s">
        <v>11</v>
      </c>
      <c r="K8" s="56"/>
    </row>
    <row r="9" spans="1:18" ht="15.75" thickTop="1" x14ac:dyDescent="0.25">
      <c r="A9" s="57" t="s">
        <v>12</v>
      </c>
      <c r="B9" s="58"/>
      <c r="C9" s="59" t="s">
        <v>33</v>
      </c>
      <c r="D9" s="60"/>
      <c r="E9" s="61"/>
      <c r="F9" s="62" t="s">
        <v>22</v>
      </c>
      <c r="G9" s="63"/>
      <c r="H9" s="64" t="s">
        <v>22</v>
      </c>
      <c r="I9" s="65"/>
      <c r="J9" s="64" t="s">
        <v>22</v>
      </c>
      <c r="K9" s="65"/>
      <c r="O9" s="66"/>
      <c r="P9" s="66"/>
      <c r="Q9" s="67"/>
      <c r="R9" s="66"/>
    </row>
    <row r="10" spans="1:18" ht="15.75" thickBot="1" x14ac:dyDescent="0.3">
      <c r="A10" s="68"/>
      <c r="B10" s="69"/>
      <c r="C10" s="70" t="s">
        <v>13</v>
      </c>
      <c r="D10" s="71"/>
      <c r="E10" s="72" t="s">
        <v>14</v>
      </c>
      <c r="F10" s="73" t="s">
        <v>27</v>
      </c>
      <c r="G10" s="74" t="s">
        <v>6</v>
      </c>
      <c r="H10" s="75" t="s">
        <v>27</v>
      </c>
      <c r="I10" s="76" t="s">
        <v>6</v>
      </c>
      <c r="J10" s="75" t="s">
        <v>27</v>
      </c>
      <c r="K10" s="76" t="s">
        <v>6</v>
      </c>
      <c r="O10" s="66"/>
      <c r="P10" s="66"/>
      <c r="Q10" s="67"/>
      <c r="R10" s="66"/>
    </row>
    <row r="11" spans="1:18" x14ac:dyDescent="0.25">
      <c r="A11" s="77" t="s">
        <v>23</v>
      </c>
      <c r="B11" s="78"/>
      <c r="C11" s="79" t="s">
        <v>20</v>
      </c>
      <c r="D11" s="80"/>
      <c r="E11" s="81" t="s">
        <v>4</v>
      </c>
      <c r="F11" s="97">
        <v>41.4</v>
      </c>
      <c r="G11" s="98"/>
      <c r="H11" s="99"/>
      <c r="I11" s="100"/>
      <c r="J11" s="99"/>
      <c r="K11" s="100"/>
    </row>
    <row r="12" spans="1:18" ht="15.75" thickBot="1" x14ac:dyDescent="0.3">
      <c r="A12" s="86" t="s">
        <v>21</v>
      </c>
      <c r="B12" s="87"/>
      <c r="C12" s="70" t="s">
        <v>18</v>
      </c>
      <c r="D12" s="71"/>
      <c r="E12" s="72" t="s">
        <v>5</v>
      </c>
      <c r="F12" s="104">
        <v>18</v>
      </c>
      <c r="G12" s="105"/>
      <c r="H12" s="104"/>
      <c r="I12" s="105"/>
      <c r="J12" s="104"/>
      <c r="K12" s="105"/>
    </row>
    <row r="13" spans="1:18" ht="15.75" thickBot="1" x14ac:dyDescent="0.3">
      <c r="A13" s="90" t="s">
        <v>22</v>
      </c>
      <c r="B13" s="91"/>
      <c r="C13" s="92" t="s">
        <v>19</v>
      </c>
      <c r="D13" s="93"/>
      <c r="E13" s="106" t="s">
        <v>24</v>
      </c>
      <c r="F13" s="107">
        <f>Calculations!B13</f>
        <v>2</v>
      </c>
      <c r="G13" s="108">
        <f>Calculations!C13</f>
        <v>17.999999999999989</v>
      </c>
      <c r="H13" s="107" t="e">
        <f>Calculations!F13</f>
        <v>#DIV/0!</v>
      </c>
      <c r="I13" s="108" t="e">
        <f>Calculations!G13</f>
        <v>#DIV/0!</v>
      </c>
      <c r="J13" s="107" t="e">
        <f>Calculations!J13</f>
        <v>#DIV/0!</v>
      </c>
      <c r="K13" s="108" t="e">
        <f>Calculations!K13</f>
        <v>#DIV/0!</v>
      </c>
    </row>
    <row r="14" spans="1:18" x14ac:dyDescent="0.25">
      <c r="A14" s="36" t="s">
        <v>8</v>
      </c>
    </row>
  </sheetData>
  <sheetProtection algorithmName="SHA-512" hashValue="vGDfoWB4lYXfuB/hQHW+4hGM3VJHs07VJn6JE8jna3uLgu68/8UfykX3PBeKxVYzNl6BoOrRxDudG4WPY3lJ7A==" saltValue="yBrj4mzg0hSbKMPRx2rWdw==" spinCount="100000" sheet="1" objects="1" scenarios="1"/>
  <protectedRanges>
    <protectedRange sqref="F11:K12" name="Zonă1"/>
  </protectedRanges>
  <mergeCells count="22">
    <mergeCell ref="F11:G11"/>
    <mergeCell ref="H11:I11"/>
    <mergeCell ref="J11:K11"/>
    <mergeCell ref="A6:K6"/>
    <mergeCell ref="F8:G8"/>
    <mergeCell ref="H8:I8"/>
    <mergeCell ref="J8:K8"/>
    <mergeCell ref="A9:B10"/>
    <mergeCell ref="C9:E9"/>
    <mergeCell ref="F9:G9"/>
    <mergeCell ref="H9:I9"/>
    <mergeCell ref="J9:K9"/>
    <mergeCell ref="A13:B13"/>
    <mergeCell ref="C13:D13"/>
    <mergeCell ref="C10:D10"/>
    <mergeCell ref="A11:B11"/>
    <mergeCell ref="C11:D11"/>
    <mergeCell ref="J12:K12"/>
    <mergeCell ref="H12:I12"/>
    <mergeCell ref="F12:G12"/>
    <mergeCell ref="A12:B12"/>
    <mergeCell ref="C12:D12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defaultRowHeight="15" x14ac:dyDescent="0.25"/>
  <sheetData>
    <row r="1" spans="1:12" ht="23.25" x14ac:dyDescent="0.35">
      <c r="A1" s="1" t="s">
        <v>0</v>
      </c>
    </row>
    <row r="2" spans="1:12" x14ac:dyDescent="0.25">
      <c r="A2" s="2" t="s">
        <v>1</v>
      </c>
    </row>
    <row r="4" spans="1:12" ht="20.25" thickBot="1" x14ac:dyDescent="0.35">
      <c r="A4" s="3" t="s">
        <v>49</v>
      </c>
      <c r="B4" s="3"/>
    </row>
    <row r="5" spans="1:12" ht="15.75" thickTop="1" x14ac:dyDescent="0.25"/>
    <row r="6" spans="1:12" ht="15.75" thickBot="1" x14ac:dyDescent="0.3">
      <c r="A6" s="18" t="s">
        <v>22</v>
      </c>
    </row>
    <row r="7" spans="1:12" ht="15.75" thickBot="1" x14ac:dyDescent="0.3">
      <c r="A7" s="22"/>
      <c r="B7" s="4" t="s">
        <v>25</v>
      </c>
      <c r="C7" s="5" t="s">
        <v>15</v>
      </c>
      <c r="D7" s="5" t="s">
        <v>16</v>
      </c>
      <c r="E7" s="22"/>
      <c r="F7" s="4" t="s">
        <v>25</v>
      </c>
      <c r="G7" s="5" t="s">
        <v>15</v>
      </c>
      <c r="H7" s="5" t="s">
        <v>16</v>
      </c>
      <c r="I7" s="22"/>
      <c r="J7" s="24" t="s">
        <v>25</v>
      </c>
      <c r="K7" s="5" t="s">
        <v>15</v>
      </c>
      <c r="L7" s="6" t="s">
        <v>16</v>
      </c>
    </row>
    <row r="8" spans="1:12" x14ac:dyDescent="0.25">
      <c r="A8" s="21" t="s">
        <v>26</v>
      </c>
      <c r="B8" s="7"/>
      <c r="C8" s="8"/>
      <c r="D8" s="8">
        <f>Time!F11</f>
        <v>41.4</v>
      </c>
      <c r="E8" s="21" t="s">
        <v>26</v>
      </c>
      <c r="F8" s="7"/>
      <c r="G8" s="8"/>
      <c r="H8" s="8">
        <f>Time!H11</f>
        <v>0</v>
      </c>
      <c r="I8" s="21" t="s">
        <v>26</v>
      </c>
      <c r="J8" s="25"/>
      <c r="K8" s="8"/>
      <c r="L8" s="9">
        <f>Time!J11</f>
        <v>0</v>
      </c>
    </row>
    <row r="9" spans="1:12" x14ac:dyDescent="0.25">
      <c r="A9" s="17" t="s">
        <v>31</v>
      </c>
      <c r="B9" s="10"/>
      <c r="C9" s="11"/>
      <c r="D9" s="11">
        <f>Time!F12</f>
        <v>18</v>
      </c>
      <c r="E9" s="17" t="s">
        <v>31</v>
      </c>
      <c r="F9" s="10"/>
      <c r="G9" s="11"/>
      <c r="H9" s="11">
        <f>Time!H12</f>
        <v>0</v>
      </c>
      <c r="I9" s="17" t="s">
        <v>31</v>
      </c>
      <c r="J9" s="26"/>
      <c r="K9" s="11"/>
      <c r="L9" s="12">
        <f>Time!J12</f>
        <v>0</v>
      </c>
    </row>
    <row r="10" spans="1:12" x14ac:dyDescent="0.25">
      <c r="A10" s="16" t="s">
        <v>34</v>
      </c>
      <c r="B10" s="10"/>
      <c r="C10" s="11">
        <f>(D8/D9)*60</f>
        <v>138</v>
      </c>
      <c r="D10" s="11"/>
      <c r="E10" s="16" t="s">
        <v>34</v>
      </c>
      <c r="F10" s="10"/>
      <c r="G10" s="11" t="e">
        <f>(H8/H9)*60</f>
        <v>#DIV/0!</v>
      </c>
      <c r="H10" s="11"/>
      <c r="I10" s="16" t="s">
        <v>34</v>
      </c>
      <c r="J10" s="26"/>
      <c r="K10" s="11" t="e">
        <f>(L8/L9)*60</f>
        <v>#DIV/0!</v>
      </c>
      <c r="L10" s="12"/>
    </row>
    <row r="11" spans="1:12" x14ac:dyDescent="0.25">
      <c r="A11" s="28" t="s">
        <v>34</v>
      </c>
      <c r="B11" s="10">
        <f>C10/60</f>
        <v>2.2999999999999998</v>
      </c>
      <c r="C11" s="11"/>
      <c r="D11" s="11"/>
      <c r="E11" s="28" t="s">
        <v>34</v>
      </c>
      <c r="F11" s="10" t="e">
        <f>G10/60</f>
        <v>#DIV/0!</v>
      </c>
      <c r="G11" s="11"/>
      <c r="H11" s="11"/>
      <c r="I11" s="28" t="s">
        <v>34</v>
      </c>
      <c r="J11" s="26" t="e">
        <f>K10/60</f>
        <v>#DIV/0!</v>
      </c>
      <c r="K11" s="11"/>
      <c r="L11" s="12"/>
    </row>
    <row r="12" spans="1:12" ht="15.75" thickBot="1" x14ac:dyDescent="0.3">
      <c r="A12" s="29"/>
      <c r="B12" s="13"/>
      <c r="C12" s="14"/>
      <c r="D12" s="14"/>
      <c r="E12" s="29"/>
      <c r="F12" s="13"/>
      <c r="G12" s="14"/>
      <c r="H12" s="14"/>
      <c r="I12" s="29"/>
      <c r="J12" s="27"/>
      <c r="K12" s="14"/>
      <c r="L12" s="15"/>
    </row>
    <row r="13" spans="1:12" ht="15.75" thickBot="1" x14ac:dyDescent="0.3">
      <c r="A13" s="23" t="s">
        <v>22</v>
      </c>
      <c r="B13" s="30">
        <f>INT(B11)</f>
        <v>2</v>
      </c>
      <c r="C13" s="31">
        <f>(B11-B13)*60</f>
        <v>17.999999999999989</v>
      </c>
      <c r="D13" s="31"/>
      <c r="E13" s="23" t="s">
        <v>22</v>
      </c>
      <c r="F13" s="30" t="e">
        <f>INT(F11)</f>
        <v>#DIV/0!</v>
      </c>
      <c r="G13" s="31" t="e">
        <f>(F11-F13)*60</f>
        <v>#DIV/0!</v>
      </c>
      <c r="H13" s="31"/>
      <c r="I13" s="23" t="s">
        <v>22</v>
      </c>
      <c r="J13" s="32" t="e">
        <f>INT(J11)</f>
        <v>#DIV/0!</v>
      </c>
      <c r="K13" s="31" t="e">
        <f>(J11-J13)*60</f>
        <v>#DIV/0!</v>
      </c>
      <c r="L13" s="33"/>
    </row>
    <row r="14" spans="1:12" x14ac:dyDescent="0.25">
      <c r="A14" s="2" t="s">
        <v>8</v>
      </c>
    </row>
    <row r="15" spans="1:12" x14ac:dyDescent="0.25">
      <c r="D15" s="20"/>
      <c r="E15" s="19"/>
      <c r="F15" s="20"/>
    </row>
    <row r="16" spans="1:12" x14ac:dyDescent="0.25">
      <c r="D16" s="20"/>
      <c r="E16" s="20"/>
      <c r="F16" s="19"/>
      <c r="G16" s="20"/>
    </row>
    <row r="17" spans="4:7" x14ac:dyDescent="0.25">
      <c r="D17" s="20"/>
      <c r="E17" s="20"/>
      <c r="F17" s="19"/>
      <c r="G17" s="20"/>
    </row>
  </sheetData>
  <pageMargins left="0.25" right="0.25" top="0.75" bottom="0.75" header="0.3" footer="0.3"/>
  <pageSetup paperSize="9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Introduction</vt:lpstr>
      <vt:lpstr>Distance</vt:lpstr>
      <vt:lpstr>Speed</vt:lpstr>
      <vt:lpstr>Time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dcterms:created xsi:type="dcterms:W3CDTF">2017-02-20T10:55:10Z</dcterms:created>
  <dcterms:modified xsi:type="dcterms:W3CDTF">2017-03-05T10:05:52Z</dcterms:modified>
</cp:coreProperties>
</file>