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rin\Documents\Flag Gaff _ Website Posts\"/>
    </mc:Choice>
  </mc:AlternateContent>
  <workbookProtection workbookAlgorithmName="SHA-512" workbookHashValue="zjTMX+t1DFd34tv4slXSQ4YTXnYLDadiQQ86rUp9uDDFmnGi+UStP11UJJ9cRHmm3+rYJDjJ3eOzvcbNxn0gpg==" workbookSaltValue="b7TfPJaEGHbL4sSflD1CYg==" workbookSpinCount="100000" lockStructure="1"/>
  <bookViews>
    <workbookView xWindow="0" yWindow="0" windowWidth="20460" windowHeight="7650"/>
  </bookViews>
  <sheets>
    <sheet name="Introduction" sheetId="1" r:id="rId1"/>
    <sheet name="Mean Time" sheetId="3" r:id="rId2"/>
    <sheet name="Ship's Speed" sheetId="2" r:id="rId3"/>
    <sheet name="Graph" sheetId="4" r:id="rId4"/>
    <sheet name="Speed &amp; Revolutions" sheetId="7" r:id="rId5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7" l="1"/>
  <c r="H22" i="7"/>
  <c r="I22" i="7"/>
  <c r="G13" i="7"/>
  <c r="H13" i="7"/>
  <c r="I13" i="7"/>
  <c r="F22" i="7"/>
  <c r="M42" i="3" l="1"/>
  <c r="L42" i="3"/>
  <c r="K42" i="3"/>
  <c r="J42" i="3"/>
  <c r="I42" i="3"/>
  <c r="H42" i="3"/>
  <c r="G42" i="3"/>
  <c r="F42" i="3"/>
  <c r="M32" i="3"/>
  <c r="L32" i="3"/>
  <c r="K32" i="3"/>
  <c r="J32" i="3"/>
  <c r="I32" i="3"/>
  <c r="H32" i="3"/>
  <c r="G32" i="3"/>
  <c r="F32" i="3"/>
  <c r="M22" i="3"/>
  <c r="L22" i="3"/>
  <c r="K22" i="3"/>
  <c r="J22" i="3"/>
  <c r="I22" i="3"/>
  <c r="H22" i="3"/>
  <c r="G22" i="3"/>
  <c r="F23" i="3" s="1"/>
  <c r="F22" i="3"/>
  <c r="F44" i="3" l="1"/>
  <c r="F45" i="3" s="1"/>
  <c r="I12" i="2" s="1"/>
  <c r="I13" i="2" s="1"/>
  <c r="F43" i="3"/>
  <c r="F33" i="3"/>
  <c r="F24" i="3"/>
  <c r="F25" i="3" s="1"/>
  <c r="G12" i="2" s="1"/>
  <c r="G13" i="2" s="1"/>
  <c r="F34" i="3"/>
  <c r="F35" i="3" s="1"/>
  <c r="H12" i="2" s="1"/>
  <c r="H13" i="2" s="1"/>
  <c r="F13" i="3"/>
  <c r="M12" i="3"/>
  <c r="K12" i="3"/>
  <c r="I12" i="3"/>
  <c r="G12" i="3"/>
  <c r="L12" i="3"/>
  <c r="J12" i="3"/>
  <c r="H12" i="3"/>
  <c r="F12" i="3"/>
  <c r="F14" i="3" s="1"/>
  <c r="F15" i="3" s="1"/>
  <c r="F12" i="2" s="1"/>
  <c r="F13" i="2" s="1"/>
  <c r="F13" i="7" s="1"/>
</calcChain>
</file>

<file path=xl/comments1.xml><?xml version="1.0" encoding="utf-8"?>
<comments xmlns="http://schemas.openxmlformats.org/spreadsheetml/2006/main">
  <authors>
    <author>Sorin Stamate</author>
  </authors>
  <commentList>
    <comment ref="C8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M., Pavica, V. - </t>
        </r>
        <r>
          <rPr>
            <i/>
            <sz val="9"/>
            <color indexed="81"/>
            <rFont val="Segoe UI"/>
            <family val="2"/>
            <charset val="238"/>
          </rPr>
          <t xml:space="preserve">Navigatie </t>
        </r>
        <r>
          <rPr>
            <sz val="9"/>
            <color indexed="81"/>
            <rFont val="Segoe UI"/>
            <family val="2"/>
            <charset val="238"/>
          </rPr>
          <t>- Editura Militara, 1959. Bucharest. Page 190.</t>
        </r>
      </text>
    </comment>
    <comment ref="A13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Used for determining the Log Correction or Log Coefficient.</t>
        </r>
      </text>
    </comment>
    <comment ref="A15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Used for determining the Ship's Speed.</t>
        </r>
      </text>
    </comment>
    <comment ref="C18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M., Pavica, V. - </t>
        </r>
        <r>
          <rPr>
            <i/>
            <sz val="9"/>
            <color indexed="81"/>
            <rFont val="Segoe UI"/>
            <family val="2"/>
            <charset val="238"/>
          </rPr>
          <t xml:space="preserve">Navigatie </t>
        </r>
        <r>
          <rPr>
            <sz val="9"/>
            <color indexed="81"/>
            <rFont val="Segoe UI"/>
            <family val="2"/>
            <charset val="238"/>
          </rPr>
          <t>- Editura Militara, 1959. Bucharest. Page 190.</t>
        </r>
      </text>
    </comment>
    <comment ref="A23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Used for determining the Log Correction or Log Coefficient.</t>
        </r>
      </text>
    </comment>
    <comment ref="A25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Used for determining the Ship's Speed.</t>
        </r>
      </text>
    </comment>
    <comment ref="C28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M., Pavica, V. - </t>
        </r>
        <r>
          <rPr>
            <i/>
            <sz val="9"/>
            <color indexed="81"/>
            <rFont val="Segoe UI"/>
            <family val="2"/>
            <charset val="238"/>
          </rPr>
          <t xml:space="preserve">Navigatie </t>
        </r>
        <r>
          <rPr>
            <sz val="9"/>
            <color indexed="81"/>
            <rFont val="Segoe UI"/>
            <family val="2"/>
            <charset val="238"/>
          </rPr>
          <t>- Editura Militara, 1959. Bucharest. Page 190.</t>
        </r>
      </text>
    </comment>
    <comment ref="A33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Used for determining the Log Correction or Log Coefficient.</t>
        </r>
      </text>
    </comment>
    <comment ref="A35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Used for determining the Ship's Speed.</t>
        </r>
      </text>
    </comment>
    <comment ref="C38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M., Pavica, V. - </t>
        </r>
        <r>
          <rPr>
            <i/>
            <sz val="9"/>
            <color indexed="81"/>
            <rFont val="Segoe UI"/>
            <family val="2"/>
            <charset val="238"/>
          </rPr>
          <t xml:space="preserve">Navigatie </t>
        </r>
        <r>
          <rPr>
            <sz val="9"/>
            <color indexed="81"/>
            <rFont val="Segoe UI"/>
            <family val="2"/>
            <charset val="238"/>
          </rPr>
          <t>- Editura Militara, 1959. Bucharest. Page 190.</t>
        </r>
      </text>
    </comment>
    <comment ref="A43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Used for determining the Log Correction or Log Coefficient.</t>
        </r>
      </text>
    </comment>
    <comment ref="A45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Used for determining the Ship's Speed.</t>
        </r>
      </text>
    </comment>
  </commentList>
</comments>
</file>

<file path=xl/comments2.xml><?xml version="1.0" encoding="utf-8"?>
<comments xmlns="http://schemas.openxmlformats.org/spreadsheetml/2006/main">
  <authors>
    <author>Sorin Stamate</author>
  </authors>
  <commentList>
    <comment ref="C8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M., Pavica, V. - </t>
        </r>
        <r>
          <rPr>
            <i/>
            <sz val="9"/>
            <color indexed="81"/>
            <rFont val="Segoe UI"/>
            <family val="2"/>
            <charset val="238"/>
          </rPr>
          <t xml:space="preserve">Navigatie </t>
        </r>
        <r>
          <rPr>
            <sz val="9"/>
            <color indexed="81"/>
            <rFont val="Segoe UI"/>
            <family val="2"/>
            <charset val="238"/>
          </rPr>
          <t>- Editura Militara, 1959. Bucharest. Page 197.</t>
        </r>
      </text>
    </comment>
    <comment ref="A11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From Nautical Chart</t>
        </r>
      </text>
    </comment>
  </commentList>
</comments>
</file>

<file path=xl/comments3.xml><?xml version="1.0" encoding="utf-8"?>
<comments xmlns="http://schemas.openxmlformats.org/spreadsheetml/2006/main">
  <authors>
    <author>Sorin Stamate</author>
  </authors>
  <commentList>
    <comment ref="C8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M., Pavica, V. - </t>
        </r>
        <r>
          <rPr>
            <i/>
            <sz val="9"/>
            <color indexed="81"/>
            <rFont val="Segoe UI"/>
            <family val="2"/>
            <charset val="238"/>
          </rPr>
          <t xml:space="preserve">Navigatie </t>
        </r>
        <r>
          <rPr>
            <sz val="9"/>
            <color indexed="81"/>
            <rFont val="Segoe UI"/>
            <family val="2"/>
            <charset val="238"/>
          </rPr>
          <t>- Editura Militara, 1959. Bucharest. Page 197.</t>
        </r>
      </text>
    </comment>
    <comment ref="C17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M., Pavica, V. - </t>
        </r>
        <r>
          <rPr>
            <i/>
            <sz val="9"/>
            <color indexed="81"/>
            <rFont val="Segoe UI"/>
            <family val="2"/>
            <charset val="238"/>
          </rPr>
          <t xml:space="preserve">Navigatie </t>
        </r>
        <r>
          <rPr>
            <sz val="9"/>
            <color indexed="81"/>
            <rFont val="Segoe UI"/>
            <family val="2"/>
            <charset val="238"/>
          </rPr>
          <t>- Editura Militara, 1959. Bucharest. Page 197.</t>
        </r>
      </text>
    </comment>
  </commentList>
</comments>
</file>

<file path=xl/sharedStrings.xml><?xml version="1.0" encoding="utf-8"?>
<sst xmlns="http://schemas.openxmlformats.org/spreadsheetml/2006/main" count="319" uniqueCount="119">
  <si>
    <t>Flag Gaff</t>
  </si>
  <si>
    <t>Maritime Navigation using Excel</t>
  </si>
  <si>
    <t>=</t>
  </si>
  <si>
    <t>(To be filled only in YELLOW cells)</t>
  </si>
  <si>
    <t>Formula Terms</t>
  </si>
  <si>
    <t>Symbol</t>
  </si>
  <si>
    <t>Unit</t>
  </si>
  <si>
    <r>
      <t xml:space="preserve">Prepared by </t>
    </r>
    <r>
      <rPr>
        <b/>
        <sz val="8"/>
        <color theme="1" tint="0.499984740745262"/>
        <rFont val="Calibri"/>
        <family val="2"/>
        <charset val="238"/>
      </rPr>
      <t>© 2017 Sorin Stamate</t>
    </r>
  </si>
  <si>
    <t>[sec]</t>
  </si>
  <si>
    <t>(</t>
  </si>
  <si>
    <t>)</t>
  </si>
  <si>
    <t>10/9</t>
  </si>
  <si>
    <t>MEASURED DISTANCE</t>
  </si>
  <si>
    <t>Note:</t>
  </si>
  <si>
    <r>
      <t>MLD=(LD</t>
    </r>
    <r>
      <rPr>
        <b/>
        <sz val="11"/>
        <color theme="1"/>
        <rFont val="Calibri"/>
        <family val="2"/>
        <charset val="238"/>
      </rPr>
      <t>₁+LD₂+LD₃+LD₄)/4</t>
    </r>
  </si>
  <si>
    <t>Initial Reading</t>
  </si>
  <si>
    <t>(1st reading)</t>
  </si>
  <si>
    <t>[Nm]</t>
  </si>
  <si>
    <t>Final Reading</t>
  </si>
  <si>
    <t>(2nd reading)</t>
  </si>
  <si>
    <t>Mean Log Distance</t>
  </si>
  <si>
    <t>(MLD)</t>
  </si>
  <si>
    <t>Time</t>
  </si>
  <si>
    <t>DEAD SLOW</t>
  </si>
  <si>
    <t>Initial:</t>
  </si>
  <si>
    <t>Dead Slow, Slow, Half, Full.</t>
  </si>
  <si>
    <t>2. Measured Distance:</t>
  </si>
  <si>
    <t>Differences</t>
  </si>
  <si>
    <t>Mean Time</t>
  </si>
  <si>
    <t>(MT)</t>
  </si>
  <si>
    <t>[hh:mm:ss]</t>
  </si>
  <si>
    <t>SLOW</t>
  </si>
  <si>
    <t>HALF</t>
  </si>
  <si>
    <t>FULL</t>
  </si>
  <si>
    <t>Ship's Speed</t>
  </si>
  <si>
    <t>(time)</t>
  </si>
  <si>
    <t>(Speed)</t>
  </si>
  <si>
    <t>[Kn]</t>
  </si>
  <si>
    <t>Measured Distance</t>
  </si>
  <si>
    <t>Mean Log Distance and Mean Time:</t>
  </si>
  <si>
    <t>2nd Passing</t>
  </si>
  <si>
    <t>3rd Passing</t>
  </si>
  <si>
    <t>4th Passing</t>
  </si>
  <si>
    <t>1st Passing</t>
  </si>
  <si>
    <t>Distance</t>
  </si>
  <si>
    <t>Ship's Speed:</t>
  </si>
  <si>
    <t>Revolutions:</t>
  </si>
  <si>
    <t>Standard Revolutions</t>
  </si>
  <si>
    <r>
      <t>(Speed</t>
    </r>
    <r>
      <rPr>
        <b/>
        <sz val="11"/>
        <color theme="1"/>
        <rFont val="Calibri"/>
        <family val="2"/>
        <charset val="238"/>
      </rPr>
      <t>₀)</t>
    </r>
  </si>
  <si>
    <r>
      <t>(Rev</t>
    </r>
    <r>
      <rPr>
        <b/>
        <sz val="11"/>
        <color theme="1"/>
        <rFont val="Calibri"/>
        <family val="2"/>
        <charset val="238"/>
      </rPr>
      <t>₀)</t>
    </r>
  </si>
  <si>
    <t>(Rev.)</t>
  </si>
  <si>
    <t>Standard Ship's Speed</t>
  </si>
  <si>
    <t>Determining the Ship's Speed for any other number of revolutions:</t>
  </si>
  <si>
    <t>Any Other Revolutions</t>
  </si>
  <si>
    <r>
      <t>Rev. = Rev</t>
    </r>
    <r>
      <rPr>
        <b/>
        <sz val="11"/>
        <color theme="1"/>
        <rFont val="Calibri"/>
        <family val="2"/>
        <charset val="238"/>
      </rPr>
      <t>₀ * ((Speed / Speed₀)^(10/9))</t>
    </r>
  </si>
  <si>
    <r>
      <t>Speed = Speed</t>
    </r>
    <r>
      <rPr>
        <b/>
        <sz val="11"/>
        <color theme="1"/>
        <rFont val="Calibri"/>
        <family val="2"/>
        <charset val="238"/>
      </rPr>
      <t>₀* ((Rev. / Rev₀)^(0.9))</t>
    </r>
  </si>
  <si>
    <t>Any Other Ship's Speed</t>
  </si>
  <si>
    <t>Determining the Number of Revolutions for any other ship's speed:</t>
  </si>
  <si>
    <t>Revolutions</t>
  </si>
  <si>
    <t>Graph:</t>
  </si>
  <si>
    <t>1. Introduction:</t>
  </si>
  <si>
    <t>Theoretical, the ship's speed depends on the number of revolutions of the propeller in unit of time and the pitch of the propeller;</t>
  </si>
  <si>
    <t>but, due to external factors,</t>
  </si>
  <si>
    <r>
      <t xml:space="preserve">Practical, the ship's speed for a number of revolutions of the propeller, can be determined in </t>
    </r>
    <r>
      <rPr>
        <b/>
        <sz val="11"/>
        <color theme="1"/>
        <rFont val="Calibri"/>
        <family val="2"/>
        <charset val="238"/>
        <scheme val="minor"/>
      </rPr>
      <t>Experimental Range</t>
    </r>
    <r>
      <rPr>
        <sz val="11"/>
        <color theme="1"/>
        <rFont val="Calibri"/>
        <family val="2"/>
        <charset val="238"/>
        <scheme val="minor"/>
      </rPr>
      <t>.</t>
    </r>
  </si>
  <si>
    <t>The Experimental  Range:</t>
  </si>
  <si>
    <t>Is a maritime area near to the coast, arranged for carrying out various trials with the ships, such as:</t>
  </si>
  <si>
    <t>the relationship between speed and number of revolutions;</t>
  </si>
  <si>
    <t>the elements of ship's turning (gyration);</t>
  </si>
  <si>
    <t>the ship's way (inertia);</t>
  </si>
  <si>
    <t>the magnetic compass deviation;</t>
  </si>
  <si>
    <t>the gyro compass correction;</t>
  </si>
  <si>
    <t>etc.;</t>
  </si>
  <si>
    <t>The arrangement of the Experimental Range consists of several Leading Lines:</t>
  </si>
  <si>
    <t>Two or more crossing leading lines, perpendicular to the first, and that marks the distances accurately determined.</t>
  </si>
  <si>
    <t>The Measured distance:</t>
  </si>
  <si>
    <t>Main conditions for Experimental Range:</t>
  </si>
  <si>
    <t>There are no marine currents and be sheltered from waves and wind;</t>
  </si>
  <si>
    <t>To have a sufficient length, usually from 3 to 10 Nm;</t>
  </si>
  <si>
    <t>To be deep and large enough;</t>
  </si>
  <si>
    <t>Vessel speed is determined:</t>
  </si>
  <si>
    <t>For control:</t>
  </si>
  <si>
    <t>at least once a year.</t>
  </si>
  <si>
    <t>at exit from the shipyard.</t>
  </si>
  <si>
    <t>It is recommended simultaneous determination of the ship's speed and the log correction (or log coefficient).</t>
  </si>
  <si>
    <t>To eliminate errors caused by external factors, the ship runs 2-4 passes in the opposite direction and do the arithmetic mean.</t>
  </si>
  <si>
    <t>Trials were run for several schemes:</t>
  </si>
  <si>
    <t>3. Determining the ship's speed for a standard number of revolutions:</t>
  </si>
  <si>
    <t>The ship's speed in knots is calculated using the formula:</t>
  </si>
  <si>
    <t>Speed</t>
  </si>
  <si>
    <t>3600 * MD</t>
  </si>
  <si>
    <t>time</t>
  </si>
  <si>
    <t>where:</t>
  </si>
  <si>
    <t>(MD)</t>
  </si>
  <si>
    <t>ship's speed;</t>
  </si>
  <si>
    <t>measured distance;</t>
  </si>
  <si>
    <t>time;</t>
  </si>
  <si>
    <t>Speed = (3600 * MD) / time</t>
  </si>
  <si>
    <t>4. Determining of the ship's speed for any other number of revolutions:</t>
  </si>
  <si>
    <t>Using the graph:</t>
  </si>
  <si>
    <t>Using the formulas:</t>
  </si>
  <si>
    <t>see paragraph 2.</t>
  </si>
  <si>
    <t>Determining the ship's speed for any other number of revolutions:</t>
  </si>
  <si>
    <t>from the ratio below</t>
  </si>
  <si>
    <t>Speed₀</t>
  </si>
  <si>
    <t>Rev.</t>
  </si>
  <si>
    <t>Rev₀</t>
  </si>
  <si>
    <t>where from:</t>
  </si>
  <si>
    <t>Speed₀  *</t>
  </si>
  <si>
    <t>Determining the number of revolutions for any other ship's speed:</t>
  </si>
  <si>
    <t>Rev₀  *</t>
  </si>
  <si>
    <t>known speed of the ship;</t>
  </si>
  <si>
    <t>known number of revolutions;</t>
  </si>
  <si>
    <t>ship's speed for any other number of revolutions;</t>
  </si>
  <si>
    <t>any other number of revolutions;</t>
  </si>
  <si>
    <t>Using this graph may be obtained then the ship's speed for any other RPM.</t>
  </si>
  <si>
    <t>With the obtained data builds a table and a graph, both will be posted in the wheelhouse.</t>
  </si>
  <si>
    <t>A navigational leading line/ head range, parallel to the coast;</t>
  </si>
  <si>
    <t>The distance between the crossing leading lines of an Experimental Range.</t>
  </si>
  <si>
    <t>Dead Slow, Slow, Half, Full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</si>
</sst>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h:mm:ss;@"/>
  </numFmts>
  <fonts count="18" x14ac:knownFonts="1"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3"/>
      <name val="Calibri Light"/>
      <family val="2"/>
      <charset val="238"/>
      <scheme val="major"/>
    </font>
    <font>
      <b/>
      <sz val="8"/>
      <color theme="1" tint="0.499984740745262"/>
      <name val="Calibri"/>
      <family val="2"/>
      <charset val="238"/>
      <scheme val="minor"/>
    </font>
    <font>
      <b/>
      <u val="double"/>
      <sz val="18"/>
      <color theme="3"/>
      <name val="Calibri Light"/>
      <family val="2"/>
      <charset val="238"/>
      <scheme val="major"/>
    </font>
    <font>
      <b/>
      <sz val="11"/>
      <color theme="1"/>
      <name val="Calibri"/>
      <family val="2"/>
      <charset val="238"/>
    </font>
    <font>
      <b/>
      <sz val="8"/>
      <color theme="1" tint="0.499984740745262"/>
      <name val="Calibri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i/>
      <sz val="9"/>
      <color indexed="81"/>
      <name val="Segoe UI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5A5A5"/>
      </patternFill>
    </fill>
    <fill>
      <patternFill patternType="solid">
        <fgColor theme="9" tint="0.59999389629810485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39" applyNumberFormat="0" applyFill="0" applyAlignment="0" applyProtection="0"/>
    <xf numFmtId="0" fontId="16" fillId="6" borderId="40" applyNumberFormat="0" applyAlignment="0" applyProtection="0"/>
    <xf numFmtId="0" fontId="17" fillId="0" borderId="50" applyNumberFormat="0" applyFill="0" applyAlignment="0" applyProtection="0"/>
  </cellStyleXfs>
  <cellXfs count="140">
    <xf numFmtId="0" fontId="0" fillId="0" borderId="0" xfId="0"/>
    <xf numFmtId="0" fontId="0" fillId="0" borderId="0" xfId="0" applyProtection="1">
      <protection hidden="1"/>
    </xf>
    <xf numFmtId="0" fontId="13" fillId="0" borderId="0" xfId="4" applyProtection="1">
      <protection hidden="1"/>
    </xf>
    <xf numFmtId="0" fontId="15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5" fillId="0" borderId="0" xfId="1" applyFont="1" applyProtection="1">
      <protection hidden="1"/>
    </xf>
    <xf numFmtId="0" fontId="6" fillId="0" borderId="0" xfId="0" applyFont="1" applyProtection="1">
      <protection hidden="1"/>
    </xf>
    <xf numFmtId="0" fontId="7" fillId="0" borderId="0" xfId="1" applyFont="1" applyAlignment="1" applyProtection="1">
      <alignment horizontal="center"/>
      <protection hidden="1"/>
    </xf>
    <xf numFmtId="0" fontId="2" fillId="0" borderId="1" xfId="2" applyProtection="1">
      <protection hidden="1"/>
    </xf>
    <xf numFmtId="0" fontId="2" fillId="0" borderId="0" xfId="2" applyBorder="1" applyProtection="1">
      <protection hidden="1"/>
    </xf>
    <xf numFmtId="0" fontId="16" fillId="6" borderId="40" xfId="6" applyProtection="1">
      <protection hidden="1"/>
    </xf>
    <xf numFmtId="0" fontId="13" fillId="0" borderId="39" xfId="5" applyProtection="1">
      <protection hidden="1"/>
    </xf>
    <xf numFmtId="0" fontId="4" fillId="2" borderId="3" xfId="0" applyFont="1" applyFill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 applyProtection="1">
      <alignment horizontal="center" vertical="center"/>
      <protection hidden="1"/>
    </xf>
    <xf numFmtId="0" fontId="0" fillId="2" borderId="5" xfId="0" applyFill="1" applyBorder="1" applyAlignment="1" applyProtection="1">
      <alignment horizontal="center"/>
      <protection hidden="1"/>
    </xf>
    <xf numFmtId="0" fontId="0" fillId="2" borderId="6" xfId="0" applyFill="1" applyBorder="1" applyProtection="1">
      <protection hidden="1"/>
    </xf>
    <xf numFmtId="0" fontId="4" fillId="2" borderId="7" xfId="0" applyFont="1" applyFill="1" applyBorder="1" applyAlignment="1" applyProtection="1">
      <alignment horizontal="center" vertical="center"/>
      <protection hidden="1"/>
    </xf>
    <xf numFmtId="0" fontId="4" fillId="2" borderId="2" xfId="0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/>
      <protection hidden="1"/>
    </xf>
    <xf numFmtId="0" fontId="0" fillId="2" borderId="8" xfId="0" applyFill="1" applyBorder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17" fillId="0" borderId="50" xfId="7" applyProtection="1">
      <protection hidden="1"/>
    </xf>
    <xf numFmtId="0" fontId="17" fillId="0" borderId="0" xfId="7" applyBorder="1" applyProtection="1">
      <protection hidden="1"/>
    </xf>
    <xf numFmtId="0" fontId="13" fillId="0" borderId="39" xfId="5" applyAlignment="1" applyProtection="1">
      <alignment horizontal="left"/>
      <protection hidden="1"/>
    </xf>
    <xf numFmtId="0" fontId="0" fillId="2" borderId="3" xfId="0" applyFill="1" applyBorder="1" applyProtection="1">
      <protection hidden="1"/>
    </xf>
    <xf numFmtId="0" fontId="4" fillId="2" borderId="5" xfId="0" applyFont="1" applyFill="1" applyBorder="1" applyAlignment="1" applyProtection="1">
      <alignment horizontal="center"/>
      <protection hidden="1"/>
    </xf>
    <xf numFmtId="0" fontId="14" fillId="2" borderId="4" xfId="0" applyFont="1" applyFill="1" applyBorder="1" applyAlignment="1" applyProtection="1">
      <alignment horizontal="center"/>
      <protection hidden="1"/>
    </xf>
    <xf numFmtId="0" fontId="4" fillId="2" borderId="6" xfId="0" applyFont="1" applyFill="1" applyBorder="1" applyAlignment="1" applyProtection="1">
      <alignment horizontal="left"/>
      <protection hidden="1"/>
    </xf>
    <xf numFmtId="0" fontId="0" fillId="2" borderId="7" xfId="0" applyFill="1" applyBorder="1" applyProtection="1">
      <protection hidden="1"/>
    </xf>
    <xf numFmtId="0" fontId="8" fillId="2" borderId="2" xfId="0" applyFont="1" applyFill="1" applyBorder="1" applyAlignment="1" applyProtection="1">
      <alignment horizontal="center"/>
      <protection hidden="1"/>
    </xf>
    <xf numFmtId="0" fontId="4" fillId="2" borderId="2" xfId="0" applyFont="1" applyFill="1" applyBorder="1" applyAlignment="1" applyProtection="1">
      <alignment horizontal="center"/>
      <protection hidden="1"/>
    </xf>
    <xf numFmtId="0" fontId="0" fillId="0" borderId="0" xfId="0" applyFill="1" applyBorder="1" applyProtection="1">
      <protection hidden="1"/>
    </xf>
    <xf numFmtId="0" fontId="4" fillId="0" borderId="0" xfId="0" applyFont="1" applyFill="1" applyBorder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8" fillId="2" borderId="4" xfId="0" applyFont="1" applyFill="1" applyBorder="1" applyAlignment="1" applyProtection="1">
      <alignment horizontal="center" vertical="center"/>
      <protection hidden="1"/>
    </xf>
    <xf numFmtId="0" fontId="13" fillId="0" borderId="0" xfId="5" applyBorder="1" applyProtection="1">
      <protection hidden="1"/>
    </xf>
    <xf numFmtId="49" fontId="4" fillId="2" borderId="6" xfId="0" applyNumberFormat="1" applyFont="1" applyFill="1" applyBorder="1" applyAlignment="1" applyProtection="1">
      <alignment horizontal="left"/>
      <protection hidden="1"/>
    </xf>
    <xf numFmtId="0" fontId="3" fillId="0" borderId="0" xfId="3" applyAlignment="1" applyProtection="1">
      <alignment horizontal="center"/>
      <protection hidden="1"/>
    </xf>
    <xf numFmtId="0" fontId="3" fillId="0" borderId="0" xfId="3" applyAlignment="1" applyProtection="1">
      <alignment horizontal="center"/>
      <protection hidden="1"/>
    </xf>
    <xf numFmtId="0" fontId="4" fillId="0" borderId="52" xfId="0" applyFont="1" applyBorder="1" applyAlignment="1" applyProtection="1">
      <alignment horizontal="center"/>
      <protection hidden="1"/>
    </xf>
    <xf numFmtId="0" fontId="4" fillId="0" borderId="53" xfId="0" applyFont="1" applyBorder="1" applyAlignment="1" applyProtection="1">
      <alignment horizontal="center"/>
      <protection hidden="1"/>
    </xf>
    <xf numFmtId="0" fontId="0" fillId="4" borderId="54" xfId="0" applyFill="1" applyBorder="1" applyProtection="1">
      <protection hidden="1"/>
    </xf>
    <xf numFmtId="0" fontId="4" fillId="0" borderId="51" xfId="0" applyFont="1" applyBorder="1" applyAlignment="1" applyProtection="1">
      <alignment horizontal="center"/>
      <protection hidden="1"/>
    </xf>
    <xf numFmtId="0" fontId="4" fillId="3" borderId="9" xfId="0" applyFont="1" applyFill="1" applyBorder="1" applyAlignment="1" applyProtection="1">
      <alignment horizontal="center" vertical="center"/>
      <protection hidden="1"/>
    </xf>
    <xf numFmtId="0" fontId="4" fillId="3" borderId="10" xfId="0" applyFont="1" applyFill="1" applyBorder="1" applyAlignment="1" applyProtection="1">
      <alignment horizontal="center" vertical="center"/>
      <protection hidden="1"/>
    </xf>
    <xf numFmtId="0" fontId="4" fillId="2" borderId="23" xfId="0" applyFont="1" applyFill="1" applyBorder="1" applyAlignment="1" applyProtection="1">
      <alignment horizontal="center"/>
      <protection hidden="1"/>
    </xf>
    <xf numFmtId="0" fontId="4" fillId="2" borderId="24" xfId="0" applyFont="1" applyFill="1" applyBorder="1" applyAlignment="1" applyProtection="1">
      <alignment horizontal="center"/>
      <protection hidden="1"/>
    </xf>
    <xf numFmtId="0" fontId="4" fillId="2" borderId="25" xfId="0" applyFont="1" applyFill="1" applyBorder="1" applyAlignment="1" applyProtection="1">
      <alignment horizontal="center"/>
      <protection hidden="1"/>
    </xf>
    <xf numFmtId="0" fontId="4" fillId="3" borderId="41" xfId="0" applyFont="1" applyFill="1" applyBorder="1" applyAlignment="1" applyProtection="1">
      <alignment horizontal="center" vertical="center"/>
      <protection hidden="1"/>
    </xf>
    <xf numFmtId="0" fontId="4" fillId="3" borderId="42" xfId="0" applyFont="1" applyFill="1" applyBorder="1" applyAlignment="1" applyProtection="1">
      <alignment horizontal="center" vertical="center"/>
      <protection hidden="1"/>
    </xf>
    <xf numFmtId="0" fontId="4" fillId="3" borderId="48" xfId="0" applyFont="1" applyFill="1" applyBorder="1" applyAlignment="1" applyProtection="1">
      <alignment horizontal="center" vertical="center"/>
      <protection hidden="1"/>
    </xf>
    <xf numFmtId="0" fontId="4" fillId="3" borderId="15" xfId="0" applyFont="1" applyFill="1" applyBorder="1" applyAlignment="1" applyProtection="1">
      <alignment horizontal="center" vertical="center"/>
      <protection hidden="1"/>
    </xf>
    <xf numFmtId="0" fontId="4" fillId="3" borderId="16" xfId="0" applyFont="1" applyFill="1" applyBorder="1" applyAlignment="1" applyProtection="1">
      <alignment horizontal="center" vertical="center"/>
      <protection hidden="1"/>
    </xf>
    <xf numFmtId="0" fontId="4" fillId="3" borderId="17" xfId="0" applyFont="1" applyFill="1" applyBorder="1" applyAlignment="1" applyProtection="1">
      <alignment horizontal="center"/>
      <protection hidden="1"/>
    </xf>
    <xf numFmtId="0" fontId="4" fillId="3" borderId="18" xfId="0" applyFont="1" applyFill="1" applyBorder="1" applyAlignment="1" applyProtection="1">
      <alignment horizontal="center"/>
      <protection hidden="1"/>
    </xf>
    <xf numFmtId="0" fontId="4" fillId="3" borderId="19" xfId="0" applyFont="1" applyFill="1" applyBorder="1" applyAlignment="1" applyProtection="1">
      <alignment horizontal="center"/>
      <protection hidden="1"/>
    </xf>
    <xf numFmtId="0" fontId="4" fillId="3" borderId="46" xfId="0" applyFont="1" applyFill="1" applyBorder="1" applyAlignment="1" applyProtection="1">
      <alignment horizontal="center" vertical="center"/>
      <protection hidden="1"/>
    </xf>
    <xf numFmtId="0" fontId="4" fillId="3" borderId="44" xfId="0" applyFont="1" applyFill="1" applyBorder="1" applyAlignment="1" applyProtection="1">
      <alignment horizontal="center" vertical="center"/>
      <protection hidden="1"/>
    </xf>
    <xf numFmtId="0" fontId="4" fillId="3" borderId="49" xfId="0" applyFont="1" applyFill="1" applyBorder="1" applyAlignment="1" applyProtection="1">
      <alignment horizontal="center" vertical="center"/>
      <protection hidden="1"/>
    </xf>
    <xf numFmtId="0" fontId="0" fillId="0" borderId="9" xfId="0" applyBorder="1" applyAlignment="1" applyProtection="1">
      <alignment horizontal="left"/>
      <protection hidden="1"/>
    </xf>
    <xf numFmtId="0" fontId="0" fillId="0" borderId="10" xfId="0" applyBorder="1" applyAlignment="1" applyProtection="1">
      <alignment horizontal="left"/>
      <protection hidden="1"/>
    </xf>
    <xf numFmtId="0" fontId="4" fillId="3" borderId="29" xfId="0" applyFont="1" applyFill="1" applyBorder="1" applyAlignment="1" applyProtection="1">
      <alignment horizontal="center"/>
      <protection hidden="1"/>
    </xf>
    <xf numFmtId="0" fontId="4" fillId="3" borderId="30" xfId="0" applyFont="1" applyFill="1" applyBorder="1" applyAlignment="1" applyProtection="1">
      <alignment horizontal="center"/>
      <protection hidden="1"/>
    </xf>
    <xf numFmtId="0" fontId="4" fillId="3" borderId="31" xfId="0" applyFont="1" applyFill="1" applyBorder="1" applyAlignment="1" applyProtection="1">
      <alignment horizontal="center"/>
      <protection hidden="1"/>
    </xf>
    <xf numFmtId="165" fontId="0" fillId="4" borderId="47" xfId="0" applyNumberFormat="1" applyFont="1" applyFill="1" applyBorder="1" applyAlignment="1" applyProtection="1">
      <alignment horizontal="center"/>
      <protection hidden="1"/>
    </xf>
    <xf numFmtId="164" fontId="0" fillId="4" borderId="45" xfId="0" applyNumberFormat="1" applyFont="1" applyFill="1" applyBorder="1" applyAlignment="1" applyProtection="1">
      <alignment horizontal="right"/>
      <protection hidden="1"/>
    </xf>
    <xf numFmtId="165" fontId="0" fillId="4" borderId="43" xfId="0" applyNumberFormat="1" applyFont="1" applyFill="1" applyBorder="1" applyAlignment="1" applyProtection="1">
      <alignment horizontal="right"/>
      <protection hidden="1"/>
    </xf>
    <xf numFmtId="0" fontId="0" fillId="0" borderId="27" xfId="0" applyBorder="1" applyAlignment="1" applyProtection="1">
      <alignment horizontal="left"/>
      <protection hidden="1"/>
    </xf>
    <xf numFmtId="0" fontId="0" fillId="0" borderId="28" xfId="0" applyBorder="1" applyAlignment="1" applyProtection="1">
      <alignment horizontal="left"/>
      <protection hidden="1"/>
    </xf>
    <xf numFmtId="165" fontId="0" fillId="4" borderId="43" xfId="0" applyNumberFormat="1" applyFont="1" applyFill="1" applyBorder="1" applyAlignment="1" applyProtection="1">
      <alignment horizontal="center"/>
      <protection hidden="1"/>
    </xf>
    <xf numFmtId="0" fontId="0" fillId="0" borderId="58" xfId="0" applyBorder="1" applyAlignment="1" applyProtection="1">
      <alignment horizontal="left"/>
      <protection hidden="1"/>
    </xf>
    <xf numFmtId="0" fontId="0" fillId="0" borderId="59" xfId="0" applyBorder="1" applyAlignment="1" applyProtection="1">
      <alignment horizontal="left"/>
      <protection hidden="1"/>
    </xf>
    <xf numFmtId="0" fontId="4" fillId="3" borderId="63" xfId="0" applyFont="1" applyFill="1" applyBorder="1" applyAlignment="1" applyProtection="1">
      <alignment horizontal="center"/>
      <protection hidden="1"/>
    </xf>
    <xf numFmtId="0" fontId="4" fillId="3" borderId="60" xfId="0" applyFont="1" applyFill="1" applyBorder="1" applyAlignment="1" applyProtection="1">
      <alignment horizontal="center"/>
      <protection hidden="1"/>
    </xf>
    <xf numFmtId="0" fontId="4" fillId="3" borderId="61" xfId="0" applyFont="1" applyFill="1" applyBorder="1" applyAlignment="1" applyProtection="1">
      <alignment horizontal="center"/>
      <protection hidden="1"/>
    </xf>
    <xf numFmtId="165" fontId="0" fillId="0" borderId="56" xfId="0" applyNumberFormat="1" applyFont="1" applyFill="1" applyBorder="1" applyAlignment="1" applyProtection="1">
      <alignment horizontal="center"/>
      <protection hidden="1"/>
    </xf>
    <xf numFmtId="164" fontId="0" fillId="0" borderId="57" xfId="0" applyNumberFormat="1" applyFont="1" applyBorder="1" applyAlignment="1" applyProtection="1">
      <alignment horizontal="right"/>
      <protection hidden="1"/>
    </xf>
    <xf numFmtId="165" fontId="0" fillId="0" borderId="56" xfId="0" applyNumberFormat="1" applyFont="1" applyBorder="1" applyAlignment="1" applyProtection="1">
      <alignment horizontal="right"/>
      <protection hidden="1"/>
    </xf>
    <xf numFmtId="165" fontId="0" fillId="0" borderId="0" xfId="0" applyNumberFormat="1" applyProtection="1">
      <protection hidden="1"/>
    </xf>
    <xf numFmtId="0" fontId="4" fillId="7" borderId="52" xfId="0" applyFont="1" applyFill="1" applyBorder="1" applyAlignment="1" applyProtection="1">
      <alignment horizontal="left"/>
      <protection hidden="1"/>
    </xf>
    <xf numFmtId="0" fontId="4" fillId="7" borderId="54" xfId="0" applyFont="1" applyFill="1" applyBorder="1" applyAlignment="1" applyProtection="1">
      <alignment horizontal="left"/>
      <protection hidden="1"/>
    </xf>
    <xf numFmtId="0" fontId="8" fillId="7" borderId="55" xfId="0" applyFont="1" applyFill="1" applyBorder="1" applyAlignment="1" applyProtection="1">
      <alignment horizontal="center"/>
      <protection hidden="1"/>
    </xf>
    <xf numFmtId="0" fontId="8" fillId="7" borderId="53" xfId="0" applyFont="1" applyFill="1" applyBorder="1" applyAlignment="1" applyProtection="1">
      <alignment horizontal="center"/>
      <protection hidden="1"/>
    </xf>
    <xf numFmtId="0" fontId="4" fillId="7" borderId="62" xfId="0" applyFont="1" applyFill="1" applyBorder="1" applyAlignment="1" applyProtection="1">
      <alignment horizontal="center"/>
      <protection hidden="1"/>
    </xf>
    <xf numFmtId="164" fontId="4" fillId="7" borderId="66" xfId="0" applyNumberFormat="1" applyFont="1" applyFill="1" applyBorder="1" applyAlignment="1" applyProtection="1">
      <alignment horizontal="center"/>
      <protection hidden="1"/>
    </xf>
    <xf numFmtId="164" fontId="4" fillId="7" borderId="67" xfId="0" applyNumberFormat="1" applyFont="1" applyFill="1" applyBorder="1" applyAlignment="1" applyProtection="1">
      <alignment horizontal="center"/>
      <protection hidden="1"/>
    </xf>
    <xf numFmtId="164" fontId="4" fillId="7" borderId="68" xfId="0" applyNumberFormat="1" applyFont="1" applyFill="1" applyBorder="1" applyAlignment="1" applyProtection="1">
      <alignment horizontal="center"/>
      <protection hidden="1"/>
    </xf>
    <xf numFmtId="0" fontId="4" fillId="5" borderId="33" xfId="0" applyFont="1" applyFill="1" applyBorder="1" applyAlignment="1" applyProtection="1">
      <alignment horizontal="left"/>
      <protection hidden="1"/>
    </xf>
    <xf numFmtId="0" fontId="4" fillId="5" borderId="34" xfId="0" applyFont="1" applyFill="1" applyBorder="1" applyAlignment="1" applyProtection="1">
      <alignment horizontal="left"/>
      <protection hidden="1"/>
    </xf>
    <xf numFmtId="0" fontId="4" fillId="5" borderId="35" xfId="0" applyFont="1" applyFill="1" applyBorder="1" applyAlignment="1" applyProtection="1">
      <alignment horizontal="center"/>
      <protection hidden="1"/>
    </xf>
    <xf numFmtId="0" fontId="4" fillId="5" borderId="36" xfId="0" applyFont="1" applyFill="1" applyBorder="1" applyAlignment="1" applyProtection="1">
      <alignment horizontal="center"/>
      <protection hidden="1"/>
    </xf>
    <xf numFmtId="0" fontId="4" fillId="5" borderId="37" xfId="0" applyFont="1" applyFill="1" applyBorder="1" applyProtection="1">
      <protection hidden="1"/>
    </xf>
    <xf numFmtId="165" fontId="4" fillId="5" borderId="7" xfId="0" applyNumberFormat="1" applyFont="1" applyFill="1" applyBorder="1" applyAlignment="1" applyProtection="1">
      <alignment horizontal="center"/>
      <protection hidden="1"/>
    </xf>
    <xf numFmtId="165" fontId="4" fillId="5" borderId="2" xfId="0" applyNumberFormat="1" applyFont="1" applyFill="1" applyBorder="1" applyAlignment="1" applyProtection="1">
      <alignment horizontal="center"/>
      <protection hidden="1"/>
    </xf>
    <xf numFmtId="165" fontId="4" fillId="5" borderId="8" xfId="0" applyNumberFormat="1" applyFont="1" applyFill="1" applyBorder="1" applyAlignment="1" applyProtection="1">
      <alignment horizontal="center"/>
      <protection hidden="1"/>
    </xf>
    <xf numFmtId="0" fontId="4" fillId="5" borderId="37" xfId="0" applyFont="1" applyFill="1" applyBorder="1" applyAlignment="1" applyProtection="1">
      <alignment horizontal="center"/>
      <protection hidden="1"/>
    </xf>
    <xf numFmtId="1" fontId="4" fillId="5" borderId="7" xfId="0" applyNumberFormat="1" applyFont="1" applyFill="1" applyBorder="1" applyAlignment="1" applyProtection="1">
      <alignment horizontal="center"/>
      <protection hidden="1"/>
    </xf>
    <xf numFmtId="1" fontId="4" fillId="5" borderId="2" xfId="0" applyNumberFormat="1" applyFont="1" applyFill="1" applyBorder="1" applyAlignment="1" applyProtection="1">
      <alignment horizontal="center"/>
      <protection hidden="1"/>
    </xf>
    <xf numFmtId="1" fontId="4" fillId="5" borderId="8" xfId="0" applyNumberFormat="1" applyFont="1" applyFill="1" applyBorder="1" applyAlignment="1" applyProtection="1">
      <alignment horizontal="center"/>
      <protection hidden="1"/>
    </xf>
    <xf numFmtId="0" fontId="4" fillId="2" borderId="71" xfId="0" applyFont="1" applyFill="1" applyBorder="1" applyAlignment="1" applyProtection="1">
      <alignment horizontal="center" vertical="center"/>
      <protection hidden="1"/>
    </xf>
    <xf numFmtId="0" fontId="4" fillId="3" borderId="14" xfId="0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0" fillId="0" borderId="0" xfId="0" applyFill="1" applyBorder="1" applyAlignment="1" applyProtection="1">
      <protection hidden="1"/>
    </xf>
    <xf numFmtId="0" fontId="4" fillId="3" borderId="69" xfId="0" applyFont="1" applyFill="1" applyBorder="1" applyAlignment="1" applyProtection="1">
      <alignment horizontal="center" vertical="center"/>
      <protection hidden="1"/>
    </xf>
    <xf numFmtId="0" fontId="4" fillId="3" borderId="70" xfId="0" applyFont="1" applyFill="1" applyBorder="1" applyAlignment="1" applyProtection="1">
      <alignment horizontal="center" vertical="center"/>
      <protection hidden="1"/>
    </xf>
    <xf numFmtId="0" fontId="4" fillId="2" borderId="72" xfId="0" applyFont="1" applyFill="1" applyBorder="1" applyAlignment="1" applyProtection="1">
      <alignment horizontal="center" vertical="center"/>
      <protection hidden="1"/>
    </xf>
    <xf numFmtId="0" fontId="4" fillId="2" borderId="73" xfId="0" applyFont="1" applyFill="1" applyBorder="1" applyAlignment="1" applyProtection="1">
      <alignment horizontal="center" vertical="center"/>
      <protection hidden="1"/>
    </xf>
    <xf numFmtId="0" fontId="4" fillId="2" borderId="74" xfId="0" applyFont="1" applyFill="1" applyBorder="1" applyAlignment="1" applyProtection="1">
      <alignment horizontal="center" vertical="center"/>
      <protection hidden="1"/>
    </xf>
    <xf numFmtId="0" fontId="4" fillId="3" borderId="20" xfId="0" applyFont="1" applyFill="1" applyBorder="1" applyAlignment="1" applyProtection="1">
      <alignment horizontal="center" vertical="center"/>
      <protection hidden="1"/>
    </xf>
    <xf numFmtId="0" fontId="0" fillId="4" borderId="26" xfId="0" applyFont="1" applyFill="1" applyBorder="1" applyAlignment="1" applyProtection="1">
      <alignment vertical="center"/>
      <protection hidden="1"/>
    </xf>
    <xf numFmtId="0" fontId="0" fillId="0" borderId="21" xfId="0" applyBorder="1" applyAlignment="1" applyProtection="1">
      <alignment horizontal="left"/>
      <protection hidden="1"/>
    </xf>
    <xf numFmtId="0" fontId="0" fillId="0" borderId="22" xfId="0" applyBorder="1" applyAlignment="1" applyProtection="1">
      <alignment horizontal="left"/>
      <protection hidden="1"/>
    </xf>
    <xf numFmtId="0" fontId="4" fillId="3" borderId="23" xfId="0" applyFont="1" applyFill="1" applyBorder="1" applyAlignment="1" applyProtection="1">
      <alignment horizontal="center"/>
      <protection hidden="1"/>
    </xf>
    <xf numFmtId="0" fontId="4" fillId="3" borderId="24" xfId="0" applyFont="1" applyFill="1" applyBorder="1" applyAlignment="1" applyProtection="1">
      <alignment horizontal="center"/>
      <protection hidden="1"/>
    </xf>
    <xf numFmtId="0" fontId="4" fillId="3" borderId="25" xfId="0" applyFont="1" applyFill="1" applyBorder="1" applyAlignment="1" applyProtection="1">
      <alignment horizontal="center"/>
      <protection hidden="1"/>
    </xf>
    <xf numFmtId="2" fontId="0" fillId="4" borderId="26" xfId="0" applyNumberFormat="1" applyFont="1" applyFill="1" applyBorder="1" applyAlignment="1" applyProtection="1">
      <alignment horizontal="right"/>
      <protection hidden="1"/>
    </xf>
    <xf numFmtId="1" fontId="0" fillId="0" borderId="32" xfId="0" applyNumberFormat="1" applyFont="1" applyFill="1" applyBorder="1" applyAlignment="1" applyProtection="1">
      <alignment horizontal="right"/>
      <protection hidden="1"/>
    </xf>
    <xf numFmtId="0" fontId="8" fillId="5" borderId="35" xfId="0" applyFont="1" applyFill="1" applyBorder="1" applyAlignment="1" applyProtection="1">
      <alignment horizontal="center"/>
      <protection hidden="1"/>
    </xf>
    <xf numFmtId="0" fontId="8" fillId="5" borderId="36" xfId="0" applyFont="1" applyFill="1" applyBorder="1" applyAlignment="1" applyProtection="1">
      <alignment horizontal="center"/>
      <protection hidden="1"/>
    </xf>
    <xf numFmtId="164" fontId="4" fillId="5" borderId="38" xfId="0" applyNumberFormat="1" applyFont="1" applyFill="1" applyBorder="1" applyAlignment="1" applyProtection="1">
      <alignment horizontal="right"/>
      <protection hidden="1"/>
    </xf>
    <xf numFmtId="0" fontId="0" fillId="0" borderId="0" xfId="0" applyBorder="1" applyProtection="1">
      <protection hidden="1"/>
    </xf>
    <xf numFmtId="0" fontId="4" fillId="2" borderId="11" xfId="0" applyFont="1" applyFill="1" applyBorder="1" applyAlignment="1" applyProtection="1">
      <alignment horizontal="center" vertical="center"/>
      <protection hidden="1"/>
    </xf>
    <xf numFmtId="0" fontId="4" fillId="2" borderId="12" xfId="0" applyFont="1" applyFill="1" applyBorder="1" applyAlignment="1" applyProtection="1">
      <alignment horizontal="center" vertical="center"/>
      <protection hidden="1"/>
    </xf>
    <xf numFmtId="0" fontId="4" fillId="2" borderId="13" xfId="0" applyFont="1" applyFill="1" applyBorder="1" applyAlignment="1" applyProtection="1">
      <alignment horizontal="center" vertical="center"/>
      <protection hidden="1"/>
    </xf>
    <xf numFmtId="0" fontId="4" fillId="3" borderId="64" xfId="0" applyFont="1" applyFill="1" applyBorder="1" applyAlignment="1" applyProtection="1">
      <alignment horizontal="center" vertical="center"/>
      <protection hidden="1"/>
    </xf>
    <xf numFmtId="0" fontId="14" fillId="0" borderId="0" xfId="0" applyFont="1" applyFill="1" applyBorder="1" applyAlignment="1" applyProtection="1">
      <protection hidden="1"/>
    </xf>
    <xf numFmtId="0" fontId="4" fillId="0" borderId="0" xfId="0" applyFont="1" applyFill="1" applyBorder="1" applyAlignment="1" applyProtection="1">
      <alignment horizontal="left"/>
      <protection hidden="1"/>
    </xf>
    <xf numFmtId="0" fontId="4" fillId="3" borderId="65" xfId="0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protection hidden="1"/>
    </xf>
    <xf numFmtId="1" fontId="0" fillId="4" borderId="26" xfId="0" applyNumberFormat="1" applyFont="1" applyFill="1" applyBorder="1" applyAlignment="1" applyProtection="1">
      <alignment horizontal="right"/>
      <protection hidden="1"/>
    </xf>
    <xf numFmtId="164" fontId="0" fillId="4" borderId="32" xfId="0" applyNumberFormat="1" applyFont="1" applyFill="1" applyBorder="1" applyAlignment="1" applyProtection="1">
      <alignment horizontal="right"/>
      <protection hidden="1"/>
    </xf>
    <xf numFmtId="0" fontId="0" fillId="0" borderId="75" xfId="0" applyBorder="1" applyAlignment="1" applyProtection="1">
      <alignment horizontal="left"/>
      <protection hidden="1"/>
    </xf>
    <xf numFmtId="0" fontId="0" fillId="0" borderId="76" xfId="0" applyBorder="1" applyAlignment="1" applyProtection="1">
      <alignment horizontal="left"/>
      <protection hidden="1"/>
    </xf>
    <xf numFmtId="0" fontId="4" fillId="3" borderId="75" xfId="0" applyFont="1" applyFill="1" applyBorder="1" applyAlignment="1" applyProtection="1">
      <alignment horizontal="center"/>
      <protection hidden="1"/>
    </xf>
    <xf numFmtId="1" fontId="0" fillId="4" borderId="20" xfId="0" applyNumberFormat="1" applyFont="1" applyFill="1" applyBorder="1" applyAlignment="1" applyProtection="1">
      <alignment horizontal="right"/>
      <protection hidden="1"/>
    </xf>
    <xf numFmtId="0" fontId="4" fillId="2" borderId="11" xfId="0" applyFont="1" applyFill="1" applyBorder="1" applyAlignment="1" applyProtection="1">
      <alignment horizontal="center"/>
      <protection hidden="1"/>
    </xf>
    <xf numFmtId="0" fontId="4" fillId="2" borderId="12" xfId="0" applyFont="1" applyFill="1" applyBorder="1" applyAlignment="1" applyProtection="1">
      <alignment horizontal="center"/>
      <protection hidden="1"/>
    </xf>
    <xf numFmtId="0" fontId="4" fillId="2" borderId="13" xfId="0" applyFont="1" applyFill="1" applyBorder="1" applyAlignment="1" applyProtection="1">
      <alignment horizontal="center"/>
      <protection hidden="1"/>
    </xf>
    <xf numFmtId="164" fontId="0" fillId="4" borderId="20" xfId="0" applyNumberFormat="1" applyFont="1" applyFill="1" applyBorder="1" applyAlignment="1" applyProtection="1">
      <alignment horizontal="right"/>
      <protection hidden="1"/>
    </xf>
    <xf numFmtId="1" fontId="4" fillId="5" borderId="38" xfId="0" applyNumberFormat="1" applyFont="1" applyFill="1" applyBorder="1" applyAlignment="1" applyProtection="1">
      <alignment horizontal="right"/>
      <protection hidden="1"/>
    </xf>
  </cellXfs>
  <cellStyles count="8">
    <cellStyle name="Normal" xfId="0" builtinId="0"/>
    <cellStyle name="Text explicativ" xfId="3" builtinId="53"/>
    <cellStyle name="Titlu" xfId="1" builtinId="15"/>
    <cellStyle name="Titlu 1" xfId="2" builtinId="16"/>
    <cellStyle name="Titlu 2" xfId="7" builtinId="17"/>
    <cellStyle name="Titlu 3" xfId="5" builtinId="18"/>
    <cellStyle name="Titlu 4" xfId="4" builtinId="19"/>
    <cellStyle name="Verificare celulă" xfId="6" builtin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Speed &amp; Revolutions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5400" cap="flat" cmpd="dbl" algn="ctr">
              <a:solidFill>
                <a:schemeClr val="accent1">
                  <a:alpha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xVal>
            <c:numRef>
              <c:f>'Ship''s Speed'!$F$10:$I$10</c:f>
              <c:numCache>
                <c:formatCode>General</c:formatCode>
                <c:ptCount val="4"/>
                <c:pt idx="0">
                  <c:v>45</c:v>
                </c:pt>
              </c:numCache>
            </c:numRef>
          </c:xVal>
          <c:yVal>
            <c:numRef>
              <c:f>'Ship''s Speed'!$F$13:$I$13</c:f>
              <c:numCache>
                <c:formatCode>0.0</c:formatCode>
                <c:ptCount val="4"/>
                <c:pt idx="0">
                  <c:v>5.8473199783432595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3B2-4A6E-9BE3-2C1502F8A9BE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405891592"/>
        <c:axId val="405894544"/>
      </c:scatterChart>
      <c:valAx>
        <c:axId val="405891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revolutions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5894544"/>
        <c:crosses val="autoZero"/>
        <c:crossBetween val="midCat"/>
      </c:valAx>
      <c:valAx>
        <c:axId val="405894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Ship's speed [Kn]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58915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5400" cap="flat" cmpd="dbl" algn="ctr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34925" cap="flat" cmpd="dbl" algn="ctr">
        <a:solidFill>
          <a:schemeClr val="phClr">
            <a:lumMod val="75000"/>
            <a:alpha val="70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kern="1200" spc="0" normalizeH="0" baseline="0"/>
  </cs:title>
  <cs:trendline>
    <cs:lnRef idx="0">
      <cs:styleClr val="0"/>
    </cs:lnRef>
    <cs:fillRef idx="0"/>
    <cs:effectRef idx="0"/>
    <cs:fontRef idx="minor">
      <a:schemeClr val="tx1"/>
    </cs:fontRef>
    <cs:spPr>
      <a:ln w="38100" cap="rnd" cmpd="sng" algn="ctr">
        <a:solidFill>
          <a:schemeClr val="phClr">
            <a:lumMod val="75000"/>
            <a:alpha val="25000"/>
          </a:schemeClr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</xdr:colOff>
      <xdr:row>0</xdr:row>
      <xdr:rowOff>295274</xdr:rowOff>
    </xdr:from>
    <xdr:to>
      <xdr:col>11</xdr:col>
      <xdr:colOff>1</xdr:colOff>
      <xdr:row>21</xdr:row>
      <xdr:rowOff>180974</xdr:rowOff>
    </xdr:to>
    <xdr:graphicFrame macro="">
      <xdr:nvGraphicFramePr>
        <xdr:cNvPr id="5" name="Diagramă 4">
          <a:extLst>
            <a:ext uri="{FF2B5EF4-FFF2-40B4-BE49-F238E27FC236}">
              <a16:creationId xmlns:a16="http://schemas.microsoft.com/office/drawing/2014/main" id="{97B08EFF-DC63-41DD-AFBE-E1E9EC503C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O87"/>
  <sheetViews>
    <sheetView tabSelected="1" zoomScaleNormal="100" workbookViewId="0"/>
  </sheetViews>
  <sheetFormatPr defaultRowHeight="15" x14ac:dyDescent="0.25"/>
  <cols>
    <col min="1" max="16384" width="9.140625" style="1"/>
  </cols>
  <sheetData>
    <row r="1" spans="1:15" ht="23.25" x14ac:dyDescent="0.35">
      <c r="A1" s="5" t="s">
        <v>0</v>
      </c>
    </row>
    <row r="2" spans="1:15" x14ac:dyDescent="0.25">
      <c r="A2" s="6" t="s">
        <v>1</v>
      </c>
    </row>
    <row r="3" spans="1:15" ht="23.25" x14ac:dyDescent="0.35">
      <c r="A3" s="7" t="s">
        <v>12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5" spans="1:15" ht="20.25" thickBot="1" x14ac:dyDescent="0.35">
      <c r="A5" s="8" t="s">
        <v>60</v>
      </c>
      <c r="B5" s="8"/>
    </row>
    <row r="6" spans="1:15" ht="15.75" thickTop="1" x14ac:dyDescent="0.25"/>
    <row r="7" spans="1:15" x14ac:dyDescent="0.25">
      <c r="B7" s="1" t="s">
        <v>61</v>
      </c>
    </row>
    <row r="9" spans="1:15" x14ac:dyDescent="0.25">
      <c r="B9" s="1" t="s">
        <v>62</v>
      </c>
    </row>
    <row r="11" spans="1:15" x14ac:dyDescent="0.25">
      <c r="B11" s="1" t="s">
        <v>63</v>
      </c>
    </row>
    <row r="13" spans="1:15" x14ac:dyDescent="0.25">
      <c r="A13" s="2" t="s">
        <v>64</v>
      </c>
      <c r="B13" s="2"/>
      <c r="D13" s="1" t="s">
        <v>65</v>
      </c>
    </row>
    <row r="14" spans="1:15" x14ac:dyDescent="0.25">
      <c r="E14" s="1" t="s">
        <v>66</v>
      </c>
    </row>
    <row r="15" spans="1:15" x14ac:dyDescent="0.25">
      <c r="E15" s="1" t="s">
        <v>67</v>
      </c>
    </row>
    <row r="16" spans="1:15" x14ac:dyDescent="0.25">
      <c r="E16" s="1" t="s">
        <v>68</v>
      </c>
    </row>
    <row r="17" spans="1:7" x14ac:dyDescent="0.25">
      <c r="E17" s="1" t="s">
        <v>69</v>
      </c>
    </row>
    <row r="18" spans="1:7" x14ac:dyDescent="0.25">
      <c r="E18" s="1" t="s">
        <v>70</v>
      </c>
    </row>
    <row r="19" spans="1:7" x14ac:dyDescent="0.25">
      <c r="E19" s="1" t="s">
        <v>71</v>
      </c>
    </row>
    <row r="21" spans="1:7" x14ac:dyDescent="0.25">
      <c r="B21" s="3" t="s">
        <v>72</v>
      </c>
    </row>
    <row r="22" spans="1:7" x14ac:dyDescent="0.25">
      <c r="B22" s="4">
        <v>1</v>
      </c>
      <c r="C22" s="1" t="s">
        <v>116</v>
      </c>
    </row>
    <row r="23" spans="1:7" x14ac:dyDescent="0.25">
      <c r="B23" s="4">
        <v>2</v>
      </c>
      <c r="C23" s="1" t="s">
        <v>73</v>
      </c>
    </row>
    <row r="25" spans="1:7" x14ac:dyDescent="0.25">
      <c r="A25" s="2" t="s">
        <v>74</v>
      </c>
      <c r="B25" s="2"/>
      <c r="D25" s="1" t="s">
        <v>117</v>
      </c>
    </row>
    <row r="27" spans="1:7" x14ac:dyDescent="0.25">
      <c r="B27" s="3" t="s">
        <v>75</v>
      </c>
    </row>
    <row r="28" spans="1:7" x14ac:dyDescent="0.25">
      <c r="B28" s="4">
        <v>1</v>
      </c>
      <c r="C28" s="1" t="s">
        <v>76</v>
      </c>
    </row>
    <row r="29" spans="1:7" x14ac:dyDescent="0.25">
      <c r="B29" s="4">
        <v>2</v>
      </c>
      <c r="C29" s="1" t="s">
        <v>77</v>
      </c>
    </row>
    <row r="30" spans="1:7" x14ac:dyDescent="0.25">
      <c r="B30" s="4">
        <v>3</v>
      </c>
      <c r="C30" s="1" t="s">
        <v>78</v>
      </c>
    </row>
    <row r="32" spans="1:7" ht="20.25" thickBot="1" x14ac:dyDescent="0.35">
      <c r="A32" s="8" t="s">
        <v>26</v>
      </c>
      <c r="B32" s="8"/>
      <c r="C32" s="8"/>
      <c r="D32" s="9"/>
      <c r="E32" s="9"/>
      <c r="F32" s="9"/>
      <c r="G32" s="9"/>
    </row>
    <row r="33" spans="1:11" ht="16.5" thickTop="1" thickBot="1" x14ac:dyDescent="0.3"/>
    <row r="34" spans="1:11" ht="16.5" thickTop="1" thickBot="1" x14ac:dyDescent="0.3">
      <c r="A34" s="10" t="s">
        <v>13</v>
      </c>
    </row>
    <row r="35" spans="1:11" ht="15.75" thickTop="1" x14ac:dyDescent="0.25">
      <c r="A35" s="4">
        <v>1</v>
      </c>
      <c r="B35" s="1" t="s">
        <v>79</v>
      </c>
      <c r="E35" s="1" t="s">
        <v>24</v>
      </c>
      <c r="G35" s="1" t="s">
        <v>82</v>
      </c>
    </row>
    <row r="36" spans="1:11" x14ac:dyDescent="0.25">
      <c r="A36" s="4"/>
      <c r="E36" s="1" t="s">
        <v>80</v>
      </c>
      <c r="G36" s="1" t="s">
        <v>81</v>
      </c>
    </row>
    <row r="37" spans="1:11" x14ac:dyDescent="0.25">
      <c r="A37" s="4">
        <v>2</v>
      </c>
      <c r="B37" s="1" t="s">
        <v>83</v>
      </c>
    </row>
    <row r="38" spans="1:11" x14ac:dyDescent="0.25">
      <c r="A38" s="4">
        <v>3</v>
      </c>
      <c r="B38" s="1" t="s">
        <v>84</v>
      </c>
    </row>
    <row r="39" spans="1:11" x14ac:dyDescent="0.25">
      <c r="A39" s="4">
        <v>4</v>
      </c>
      <c r="B39" s="1" t="s">
        <v>85</v>
      </c>
      <c r="F39" s="1" t="s">
        <v>25</v>
      </c>
    </row>
    <row r="40" spans="1:11" x14ac:dyDescent="0.25">
      <c r="A40" s="4">
        <v>5</v>
      </c>
      <c r="B40" s="1" t="s">
        <v>115</v>
      </c>
    </row>
    <row r="41" spans="1:11" x14ac:dyDescent="0.25">
      <c r="A41" s="4">
        <v>6</v>
      </c>
      <c r="B41" s="1" t="s">
        <v>114</v>
      </c>
    </row>
    <row r="42" spans="1:11" x14ac:dyDescent="0.25">
      <c r="A42" s="4"/>
    </row>
    <row r="43" spans="1:11" ht="20.25" thickBot="1" x14ac:dyDescent="0.35">
      <c r="A43" s="8" t="s">
        <v>86</v>
      </c>
      <c r="B43" s="8"/>
      <c r="C43" s="8"/>
      <c r="D43" s="8"/>
      <c r="E43" s="8"/>
      <c r="F43" s="8"/>
      <c r="G43" s="8"/>
      <c r="H43" s="8"/>
      <c r="I43" s="8"/>
      <c r="K43" s="4" t="s">
        <v>118</v>
      </c>
    </row>
    <row r="44" spans="1:11" ht="15.75" thickTop="1" x14ac:dyDescent="0.25"/>
    <row r="45" spans="1:11" ht="15.75" thickBot="1" x14ac:dyDescent="0.3">
      <c r="B45" s="11" t="s">
        <v>87</v>
      </c>
      <c r="C45" s="11"/>
      <c r="D45" s="11"/>
      <c r="E45" s="11"/>
      <c r="F45" s="11"/>
      <c r="G45" s="11"/>
    </row>
    <row r="46" spans="1:11" ht="15.75" thickBot="1" x14ac:dyDescent="0.3"/>
    <row r="47" spans="1:11" ht="15.75" thickBot="1" x14ac:dyDescent="0.3">
      <c r="B47" s="12" t="s">
        <v>88</v>
      </c>
      <c r="C47" s="13" t="s">
        <v>2</v>
      </c>
      <c r="D47" s="14" t="s">
        <v>89</v>
      </c>
      <c r="E47" s="14"/>
      <c r="F47" s="15"/>
    </row>
    <row r="48" spans="1:11" ht="15.75" thickBot="1" x14ac:dyDescent="0.3">
      <c r="B48" s="16"/>
      <c r="C48" s="17"/>
      <c r="D48" s="18" t="s">
        <v>90</v>
      </c>
      <c r="E48" s="18"/>
      <c r="F48" s="19"/>
    </row>
    <row r="50" spans="1:14" x14ac:dyDescent="0.25">
      <c r="B50" s="1" t="s">
        <v>91</v>
      </c>
    </row>
    <row r="51" spans="1:14" x14ac:dyDescent="0.25">
      <c r="C51" s="20" t="s">
        <v>36</v>
      </c>
      <c r="D51" s="20" t="s">
        <v>37</v>
      </c>
      <c r="E51" s="1" t="s">
        <v>93</v>
      </c>
    </row>
    <row r="52" spans="1:14" x14ac:dyDescent="0.25">
      <c r="C52" s="20" t="s">
        <v>92</v>
      </c>
      <c r="D52" s="20" t="s">
        <v>17</v>
      </c>
      <c r="E52" s="1" t="s">
        <v>94</v>
      </c>
      <c r="N52" s="3"/>
    </row>
    <row r="53" spans="1:14" x14ac:dyDescent="0.25">
      <c r="C53" s="20" t="s">
        <v>35</v>
      </c>
      <c r="D53" s="20" t="s">
        <v>8</v>
      </c>
      <c r="E53" s="1" t="s">
        <v>95</v>
      </c>
    </row>
    <row r="55" spans="1:14" ht="20.25" thickBot="1" x14ac:dyDescent="0.35">
      <c r="A55" s="8" t="s">
        <v>97</v>
      </c>
      <c r="B55" s="8"/>
      <c r="C55" s="8"/>
      <c r="D55" s="8"/>
      <c r="E55" s="8"/>
      <c r="F55" s="8"/>
      <c r="G55" s="8"/>
      <c r="H55" s="8"/>
      <c r="I55" s="8"/>
      <c r="J55" s="8"/>
    </row>
    <row r="56" spans="1:14" ht="15.75" thickTop="1" x14ac:dyDescent="0.25"/>
    <row r="57" spans="1:14" ht="18" thickBot="1" x14ac:dyDescent="0.35">
      <c r="A57" s="4">
        <v>1</v>
      </c>
      <c r="B57" s="21" t="s">
        <v>98</v>
      </c>
      <c r="C57" s="21"/>
      <c r="D57" s="22"/>
      <c r="E57" s="1" t="s">
        <v>100</v>
      </c>
    </row>
    <row r="58" spans="1:14" ht="15.75" thickTop="1" x14ac:dyDescent="0.25">
      <c r="A58" s="4"/>
    </row>
    <row r="59" spans="1:14" ht="18" thickBot="1" x14ac:dyDescent="0.35">
      <c r="A59" s="4">
        <v>2</v>
      </c>
      <c r="B59" s="21" t="s">
        <v>99</v>
      </c>
      <c r="C59" s="21"/>
      <c r="D59" s="22"/>
    </row>
    <row r="60" spans="1:14" ht="15.75" thickTop="1" x14ac:dyDescent="0.25"/>
    <row r="61" spans="1:14" ht="15.75" thickBot="1" x14ac:dyDescent="0.3">
      <c r="B61" s="23" t="s">
        <v>101</v>
      </c>
      <c r="C61" s="11"/>
      <c r="D61" s="11"/>
      <c r="E61" s="11"/>
      <c r="F61" s="11"/>
      <c r="G61" s="11"/>
      <c r="H61" s="11"/>
      <c r="J61" s="1" t="s">
        <v>102</v>
      </c>
    </row>
    <row r="62" spans="1:14" ht="15.75" thickBot="1" x14ac:dyDescent="0.3"/>
    <row r="63" spans="1:14" ht="15.75" thickBot="1" x14ac:dyDescent="0.3">
      <c r="B63" s="24"/>
      <c r="C63" s="25" t="s">
        <v>88</v>
      </c>
      <c r="D63" s="13" t="s">
        <v>2</v>
      </c>
      <c r="E63" s="26" t="s">
        <v>9</v>
      </c>
      <c r="F63" s="25" t="s">
        <v>104</v>
      </c>
      <c r="G63" s="26" t="s">
        <v>10</v>
      </c>
      <c r="H63" s="27">
        <v>0.9</v>
      </c>
    </row>
    <row r="64" spans="1:14" ht="15.75" thickBot="1" x14ac:dyDescent="0.3">
      <c r="B64" s="28"/>
      <c r="C64" s="29" t="s">
        <v>103</v>
      </c>
      <c r="D64" s="17"/>
      <c r="E64" s="30"/>
      <c r="F64" s="29" t="s">
        <v>105</v>
      </c>
      <c r="G64" s="30"/>
      <c r="H64" s="19"/>
    </row>
    <row r="65" spans="2:13" x14ac:dyDescent="0.25">
      <c r="B65" s="31"/>
      <c r="C65" s="32"/>
      <c r="D65" s="33"/>
      <c r="E65" s="32"/>
      <c r="F65" s="32"/>
      <c r="G65" s="32"/>
      <c r="H65" s="31"/>
    </row>
    <row r="66" spans="2:13" x14ac:dyDescent="0.25">
      <c r="B66" s="31" t="s">
        <v>106</v>
      </c>
      <c r="C66" s="32"/>
      <c r="D66" s="33"/>
      <c r="E66" s="32"/>
      <c r="F66" s="32"/>
      <c r="G66" s="32"/>
      <c r="H66" s="31"/>
    </row>
    <row r="67" spans="2:13" ht="15.75" thickBot="1" x14ac:dyDescent="0.3">
      <c r="B67" s="31"/>
      <c r="C67" s="32"/>
      <c r="D67" s="33"/>
      <c r="E67" s="32"/>
      <c r="F67" s="32"/>
      <c r="G67" s="32"/>
      <c r="H67" s="31"/>
    </row>
    <row r="68" spans="2:13" ht="15.75" customHeight="1" thickBot="1" x14ac:dyDescent="0.3">
      <c r="B68" s="12" t="s">
        <v>88</v>
      </c>
      <c r="C68" s="13" t="s">
        <v>2</v>
      </c>
      <c r="D68" s="34" t="s">
        <v>107</v>
      </c>
      <c r="E68" s="26" t="s">
        <v>9</v>
      </c>
      <c r="F68" s="25" t="s">
        <v>104</v>
      </c>
      <c r="G68" s="26" t="s">
        <v>10</v>
      </c>
      <c r="H68" s="27">
        <v>0.9</v>
      </c>
    </row>
    <row r="69" spans="2:13" ht="15.75" thickBot="1" x14ac:dyDescent="0.3">
      <c r="B69" s="16"/>
      <c r="C69" s="17"/>
      <c r="D69" s="17"/>
      <c r="E69" s="30"/>
      <c r="F69" s="29" t="s">
        <v>105</v>
      </c>
      <c r="G69" s="30"/>
      <c r="H69" s="19"/>
    </row>
    <row r="70" spans="2:13" x14ac:dyDescent="0.25">
      <c r="B70" s="31"/>
      <c r="C70" s="32"/>
      <c r="D70" s="33"/>
      <c r="E70" s="32"/>
      <c r="F70" s="32"/>
      <c r="G70" s="32"/>
      <c r="H70" s="31"/>
    </row>
    <row r="71" spans="2:13" ht="15.75" thickBot="1" x14ac:dyDescent="0.3">
      <c r="B71" s="11" t="s">
        <v>108</v>
      </c>
      <c r="C71" s="11"/>
      <c r="D71" s="11"/>
      <c r="E71" s="11"/>
      <c r="F71" s="11"/>
      <c r="G71" s="11"/>
      <c r="H71" s="11"/>
      <c r="I71" s="35"/>
      <c r="J71" s="1" t="s">
        <v>102</v>
      </c>
      <c r="M71" s="32"/>
    </row>
    <row r="72" spans="2:13" ht="15.75" thickBot="1" x14ac:dyDescent="0.3">
      <c r="M72" s="32"/>
    </row>
    <row r="73" spans="2:13" ht="15.75" thickBot="1" x14ac:dyDescent="0.3">
      <c r="B73" s="24"/>
      <c r="C73" s="25" t="s">
        <v>104</v>
      </c>
      <c r="D73" s="13" t="s">
        <v>2</v>
      </c>
      <c r="E73" s="26" t="s">
        <v>9</v>
      </c>
      <c r="F73" s="25" t="s">
        <v>88</v>
      </c>
      <c r="G73" s="26" t="s">
        <v>10</v>
      </c>
      <c r="H73" s="36" t="s">
        <v>11</v>
      </c>
    </row>
    <row r="74" spans="2:13" ht="15.75" thickBot="1" x14ac:dyDescent="0.3">
      <c r="B74" s="28"/>
      <c r="C74" s="29" t="s">
        <v>105</v>
      </c>
      <c r="D74" s="17"/>
      <c r="E74" s="30"/>
      <c r="F74" s="29" t="s">
        <v>103</v>
      </c>
      <c r="G74" s="30"/>
      <c r="H74" s="19"/>
    </row>
    <row r="76" spans="2:13" x14ac:dyDescent="0.25">
      <c r="B76" s="1" t="s">
        <v>106</v>
      </c>
    </row>
    <row r="77" spans="2:13" ht="15.75" thickBot="1" x14ac:dyDescent="0.3"/>
    <row r="78" spans="2:13" ht="15.75" customHeight="1" thickBot="1" x14ac:dyDescent="0.3">
      <c r="B78" s="12" t="s">
        <v>104</v>
      </c>
      <c r="C78" s="13" t="s">
        <v>2</v>
      </c>
      <c r="D78" s="34" t="s">
        <v>109</v>
      </c>
      <c r="E78" s="26" t="s">
        <v>9</v>
      </c>
      <c r="F78" s="25" t="s">
        <v>88</v>
      </c>
      <c r="G78" s="26" t="s">
        <v>10</v>
      </c>
      <c r="H78" s="36" t="s">
        <v>11</v>
      </c>
    </row>
    <row r="79" spans="2:13" ht="15.75" thickBot="1" x14ac:dyDescent="0.3">
      <c r="B79" s="16"/>
      <c r="C79" s="17"/>
      <c r="D79" s="17"/>
      <c r="E79" s="30"/>
      <c r="F79" s="29" t="s">
        <v>103</v>
      </c>
      <c r="G79" s="30"/>
      <c r="H79" s="19"/>
    </row>
    <row r="81" spans="1:5" x14ac:dyDescent="0.25">
      <c r="B81" s="1" t="s">
        <v>91</v>
      </c>
    </row>
    <row r="82" spans="1:5" x14ac:dyDescent="0.25">
      <c r="C82" s="20" t="s">
        <v>48</v>
      </c>
      <c r="D82" s="20" t="s">
        <v>37</v>
      </c>
      <c r="E82" s="1" t="s">
        <v>110</v>
      </c>
    </row>
    <row r="83" spans="1:5" x14ac:dyDescent="0.25">
      <c r="C83" s="20" t="s">
        <v>49</v>
      </c>
      <c r="D83" s="20"/>
      <c r="E83" s="1" t="s">
        <v>111</v>
      </c>
    </row>
    <row r="84" spans="1:5" x14ac:dyDescent="0.25">
      <c r="C84" s="20" t="s">
        <v>36</v>
      </c>
      <c r="D84" s="20" t="s">
        <v>37</v>
      </c>
      <c r="E84" s="1" t="s">
        <v>112</v>
      </c>
    </row>
    <row r="85" spans="1:5" x14ac:dyDescent="0.25">
      <c r="C85" s="20" t="s">
        <v>50</v>
      </c>
      <c r="D85" s="20"/>
      <c r="E85" s="1" t="s">
        <v>113</v>
      </c>
    </row>
    <row r="87" spans="1:5" x14ac:dyDescent="0.25">
      <c r="A87" s="6" t="s">
        <v>7</v>
      </c>
    </row>
  </sheetData>
  <sheetProtection algorithmName="SHA-512" hashValue="ewJ1NdoTfk4me2Ww+0bAy8c+NF+04YvaLUPFyWb7JlQz0pxl8NlH9aYhMXjuJIvrVwRg6/grKzcUpECeb2ZcSw==" saltValue="tauY+GRq6zlUJxH0Tcd+jQ==" spinCount="100000" sheet="1" objects="1" scenarios="1"/>
  <mergeCells count="21">
    <mergeCell ref="A3:O3"/>
    <mergeCell ref="B47:B48"/>
    <mergeCell ref="D47:E47"/>
    <mergeCell ref="D48:E48"/>
    <mergeCell ref="E63:E64"/>
    <mergeCell ref="D63:D64"/>
    <mergeCell ref="G63:G64"/>
    <mergeCell ref="C47:C48"/>
    <mergeCell ref="B68:B69"/>
    <mergeCell ref="D78:D79"/>
    <mergeCell ref="E78:E79"/>
    <mergeCell ref="G78:G79"/>
    <mergeCell ref="C78:C79"/>
    <mergeCell ref="B78:B79"/>
    <mergeCell ref="D73:D74"/>
    <mergeCell ref="E73:E74"/>
    <mergeCell ref="G73:G74"/>
    <mergeCell ref="D68:D69"/>
    <mergeCell ref="E68:E69"/>
    <mergeCell ref="G68:G69"/>
    <mergeCell ref="C68:C69"/>
  </mergeCells>
  <pageMargins left="0.25" right="0.25" top="0.75" bottom="0.75" header="0.3" footer="0.3"/>
  <pageSetup paperSize="9" orientation="landscape" horizontalDpi="150" verticalDpi="15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N46"/>
  <sheetViews>
    <sheetView workbookViewId="0"/>
  </sheetViews>
  <sheetFormatPr defaultRowHeight="15" x14ac:dyDescent="0.25"/>
  <cols>
    <col min="1" max="2" width="11.7109375" style="1" customWidth="1"/>
    <col min="3" max="4" width="9.140625" style="1"/>
    <col min="5" max="13" width="10.7109375" style="1" customWidth="1"/>
    <col min="14" max="16384" width="9.140625" style="1"/>
  </cols>
  <sheetData>
    <row r="1" spans="1:14" ht="23.25" x14ac:dyDescent="0.35">
      <c r="A1" s="5" t="s">
        <v>0</v>
      </c>
    </row>
    <row r="2" spans="1:14" x14ac:dyDescent="0.25">
      <c r="A2" s="6" t="s">
        <v>1</v>
      </c>
    </row>
    <row r="4" spans="1:14" ht="20.25" thickBot="1" x14ac:dyDescent="0.35">
      <c r="A4" s="8" t="s">
        <v>39</v>
      </c>
      <c r="B4" s="8"/>
      <c r="C4" s="8"/>
      <c r="D4" s="8"/>
    </row>
    <row r="5" spans="1:14" ht="15.75" thickTop="1" x14ac:dyDescent="0.25"/>
    <row r="6" spans="1:14" ht="15.75" thickBot="1" x14ac:dyDescent="0.3">
      <c r="A6" s="37" t="s">
        <v>3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8"/>
    </row>
    <row r="7" spans="1:14" ht="15.75" thickBot="1" x14ac:dyDescent="0.3">
      <c r="A7" s="2" t="s">
        <v>23</v>
      </c>
      <c r="C7" s="39" t="s">
        <v>46</v>
      </c>
      <c r="D7" s="40"/>
      <c r="E7" s="41">
        <v>45</v>
      </c>
      <c r="F7" s="42" t="s">
        <v>43</v>
      </c>
      <c r="G7" s="42"/>
      <c r="H7" s="42" t="s">
        <v>40</v>
      </c>
      <c r="I7" s="42"/>
      <c r="J7" s="42" t="s">
        <v>41</v>
      </c>
      <c r="K7" s="42"/>
      <c r="L7" s="42" t="s">
        <v>42</v>
      </c>
      <c r="M7" s="42"/>
    </row>
    <row r="8" spans="1:14" ht="15.75" thickTop="1" x14ac:dyDescent="0.25">
      <c r="A8" s="43" t="s">
        <v>4</v>
      </c>
      <c r="B8" s="44"/>
      <c r="C8" s="45" t="s">
        <v>14</v>
      </c>
      <c r="D8" s="46"/>
      <c r="E8" s="47"/>
      <c r="F8" s="48" t="s">
        <v>22</v>
      </c>
      <c r="G8" s="49" t="s">
        <v>44</v>
      </c>
      <c r="H8" s="50" t="s">
        <v>22</v>
      </c>
      <c r="I8" s="49" t="s">
        <v>44</v>
      </c>
      <c r="J8" s="50" t="s">
        <v>22</v>
      </c>
      <c r="K8" s="49" t="s">
        <v>44</v>
      </c>
      <c r="L8" s="50" t="s">
        <v>22</v>
      </c>
      <c r="M8" s="49" t="s">
        <v>44</v>
      </c>
    </row>
    <row r="9" spans="1:14" ht="15.75" thickBot="1" x14ac:dyDescent="0.3">
      <c r="A9" s="51"/>
      <c r="B9" s="52"/>
      <c r="C9" s="53" t="s">
        <v>5</v>
      </c>
      <c r="D9" s="54"/>
      <c r="E9" s="55" t="s">
        <v>6</v>
      </c>
      <c r="F9" s="56"/>
      <c r="G9" s="57"/>
      <c r="H9" s="58"/>
      <c r="I9" s="57"/>
      <c r="J9" s="58"/>
      <c r="K9" s="57"/>
      <c r="L9" s="58"/>
      <c r="M9" s="57"/>
    </row>
    <row r="10" spans="1:14" x14ac:dyDescent="0.25">
      <c r="A10" s="59" t="s">
        <v>15</v>
      </c>
      <c r="B10" s="60"/>
      <c r="C10" s="61" t="s">
        <v>16</v>
      </c>
      <c r="D10" s="62"/>
      <c r="E10" s="63" t="s">
        <v>17</v>
      </c>
      <c r="F10" s="64">
        <v>0.46180555555555558</v>
      </c>
      <c r="G10" s="65"/>
      <c r="H10" s="66">
        <v>0.4896064814814815</v>
      </c>
      <c r="I10" s="65"/>
      <c r="J10" s="66">
        <v>0.49791666666666662</v>
      </c>
      <c r="K10" s="65"/>
      <c r="L10" s="66">
        <v>0.51388888888888895</v>
      </c>
      <c r="M10" s="65"/>
    </row>
    <row r="11" spans="1:14" x14ac:dyDescent="0.25">
      <c r="A11" s="67" t="s">
        <v>18</v>
      </c>
      <c r="B11" s="68"/>
      <c r="C11" s="61" t="s">
        <v>19</v>
      </c>
      <c r="D11" s="62"/>
      <c r="E11" s="63" t="s">
        <v>17</v>
      </c>
      <c r="F11" s="69">
        <v>0.48277777777777775</v>
      </c>
      <c r="G11" s="65"/>
      <c r="H11" s="66">
        <v>0.51107638888888884</v>
      </c>
      <c r="I11" s="65"/>
      <c r="J11" s="66">
        <v>0.51878472222222227</v>
      </c>
      <c r="K11" s="65"/>
      <c r="L11" s="66">
        <v>0.53608796296296302</v>
      </c>
      <c r="M11" s="65"/>
    </row>
    <row r="12" spans="1:14" ht="15.75" thickBot="1" x14ac:dyDescent="0.3">
      <c r="A12" s="70" t="s">
        <v>27</v>
      </c>
      <c r="B12" s="71"/>
      <c r="C12" s="72"/>
      <c r="D12" s="73"/>
      <c r="E12" s="74"/>
      <c r="F12" s="75">
        <f t="shared" ref="F12:M12" si="0">F11-F10</f>
        <v>2.097222222222217E-2</v>
      </c>
      <c r="G12" s="76">
        <f t="shared" si="0"/>
        <v>0</v>
      </c>
      <c r="H12" s="77">
        <f t="shared" si="0"/>
        <v>2.146990740740734E-2</v>
      </c>
      <c r="I12" s="76">
        <f t="shared" si="0"/>
        <v>0</v>
      </c>
      <c r="J12" s="77">
        <f t="shared" si="0"/>
        <v>2.0868055555555654E-2</v>
      </c>
      <c r="K12" s="76">
        <f t="shared" si="0"/>
        <v>0</v>
      </c>
      <c r="L12" s="77">
        <f t="shared" si="0"/>
        <v>2.2199074074074066E-2</v>
      </c>
      <c r="M12" s="76">
        <f t="shared" si="0"/>
        <v>0</v>
      </c>
      <c r="N12" s="78"/>
    </row>
    <row r="13" spans="1:14" ht="16.5" thickTop="1" thickBot="1" x14ac:dyDescent="0.3">
      <c r="A13" s="79" t="s">
        <v>20</v>
      </c>
      <c r="B13" s="80"/>
      <c r="C13" s="81" t="s">
        <v>21</v>
      </c>
      <c r="D13" s="82"/>
      <c r="E13" s="83" t="s">
        <v>17</v>
      </c>
      <c r="F13" s="84">
        <f>AVERAGE(G12,I12,K12,M12)</f>
        <v>0</v>
      </c>
      <c r="G13" s="85"/>
      <c r="H13" s="85"/>
      <c r="I13" s="85"/>
      <c r="J13" s="85"/>
      <c r="K13" s="85"/>
      <c r="L13" s="85"/>
      <c r="M13" s="86"/>
    </row>
    <row r="14" spans="1:14" ht="15.75" thickBot="1" x14ac:dyDescent="0.3">
      <c r="A14" s="87" t="s">
        <v>28</v>
      </c>
      <c r="B14" s="88"/>
      <c r="C14" s="89" t="s">
        <v>29</v>
      </c>
      <c r="D14" s="90"/>
      <c r="E14" s="91" t="s">
        <v>30</v>
      </c>
      <c r="F14" s="92">
        <f>AVERAGE(F12,H12,J12,L12)</f>
        <v>2.1377314814814807E-2</v>
      </c>
      <c r="G14" s="93"/>
      <c r="H14" s="93"/>
      <c r="I14" s="93"/>
      <c r="J14" s="93"/>
      <c r="K14" s="93"/>
      <c r="L14" s="93"/>
      <c r="M14" s="94"/>
    </row>
    <row r="15" spans="1:14" ht="15.75" thickBot="1" x14ac:dyDescent="0.3">
      <c r="A15" s="87" t="s">
        <v>28</v>
      </c>
      <c r="B15" s="88"/>
      <c r="C15" s="89" t="s">
        <v>29</v>
      </c>
      <c r="D15" s="90"/>
      <c r="E15" s="95" t="s">
        <v>8</v>
      </c>
      <c r="F15" s="96">
        <f>(((HOUR(F14)*3600)+(MINUTE(F14)*60)+(SECOND(F14))))</f>
        <v>1847</v>
      </c>
      <c r="G15" s="97"/>
      <c r="H15" s="97"/>
      <c r="I15" s="97"/>
      <c r="J15" s="97"/>
      <c r="K15" s="97"/>
      <c r="L15" s="97"/>
      <c r="M15" s="98"/>
    </row>
    <row r="16" spans="1:14" ht="15.75" thickBot="1" x14ac:dyDescent="0.3"/>
    <row r="17" spans="1:13" ht="15.75" thickBot="1" x14ac:dyDescent="0.3">
      <c r="A17" s="2" t="s">
        <v>31</v>
      </c>
      <c r="C17" s="39" t="s">
        <v>46</v>
      </c>
      <c r="D17" s="40"/>
      <c r="E17" s="41"/>
      <c r="F17" s="42" t="s">
        <v>43</v>
      </c>
      <c r="G17" s="42"/>
      <c r="H17" s="42" t="s">
        <v>40</v>
      </c>
      <c r="I17" s="42"/>
      <c r="J17" s="42" t="s">
        <v>41</v>
      </c>
      <c r="K17" s="42"/>
      <c r="L17" s="42" t="s">
        <v>42</v>
      </c>
      <c r="M17" s="42"/>
    </row>
    <row r="18" spans="1:13" ht="15.75" thickTop="1" x14ac:dyDescent="0.25">
      <c r="A18" s="43" t="s">
        <v>4</v>
      </c>
      <c r="B18" s="44"/>
      <c r="C18" s="45" t="s">
        <v>14</v>
      </c>
      <c r="D18" s="46"/>
      <c r="E18" s="47"/>
      <c r="F18" s="48" t="s">
        <v>22</v>
      </c>
      <c r="G18" s="49" t="s">
        <v>44</v>
      </c>
      <c r="H18" s="50" t="s">
        <v>22</v>
      </c>
      <c r="I18" s="49" t="s">
        <v>44</v>
      </c>
      <c r="J18" s="50" t="s">
        <v>22</v>
      </c>
      <c r="K18" s="49" t="s">
        <v>44</v>
      </c>
      <c r="L18" s="50" t="s">
        <v>22</v>
      </c>
      <c r="M18" s="49" t="s">
        <v>44</v>
      </c>
    </row>
    <row r="19" spans="1:13" ht="15.75" thickBot="1" x14ac:dyDescent="0.3">
      <c r="A19" s="51"/>
      <c r="B19" s="52"/>
      <c r="C19" s="53" t="s">
        <v>5</v>
      </c>
      <c r="D19" s="54"/>
      <c r="E19" s="55" t="s">
        <v>6</v>
      </c>
      <c r="F19" s="56"/>
      <c r="G19" s="57"/>
      <c r="H19" s="58"/>
      <c r="I19" s="57"/>
      <c r="J19" s="58"/>
      <c r="K19" s="57"/>
      <c r="L19" s="58"/>
      <c r="M19" s="57"/>
    </row>
    <row r="20" spans="1:13" x14ac:dyDescent="0.25">
      <c r="A20" s="59" t="s">
        <v>15</v>
      </c>
      <c r="B20" s="60"/>
      <c r="C20" s="61" t="s">
        <v>16</v>
      </c>
      <c r="D20" s="62"/>
      <c r="E20" s="63" t="s">
        <v>17</v>
      </c>
      <c r="F20" s="64"/>
      <c r="G20" s="65"/>
      <c r="H20" s="66"/>
      <c r="I20" s="65"/>
      <c r="J20" s="66"/>
      <c r="K20" s="65"/>
      <c r="L20" s="66"/>
      <c r="M20" s="65"/>
    </row>
    <row r="21" spans="1:13" x14ac:dyDescent="0.25">
      <c r="A21" s="67" t="s">
        <v>18</v>
      </c>
      <c r="B21" s="68"/>
      <c r="C21" s="61" t="s">
        <v>19</v>
      </c>
      <c r="D21" s="62"/>
      <c r="E21" s="63" t="s">
        <v>17</v>
      </c>
      <c r="F21" s="69"/>
      <c r="G21" s="65"/>
      <c r="H21" s="66"/>
      <c r="I21" s="65"/>
      <c r="J21" s="66"/>
      <c r="K21" s="65"/>
      <c r="L21" s="66"/>
      <c r="M21" s="65"/>
    </row>
    <row r="22" spans="1:13" ht="15.75" thickBot="1" x14ac:dyDescent="0.3">
      <c r="A22" s="70" t="s">
        <v>27</v>
      </c>
      <c r="B22" s="71"/>
      <c r="C22" s="72"/>
      <c r="D22" s="73"/>
      <c r="E22" s="74"/>
      <c r="F22" s="75">
        <f t="shared" ref="F22:M22" si="1">F21-F20</f>
        <v>0</v>
      </c>
      <c r="G22" s="76">
        <f t="shared" si="1"/>
        <v>0</v>
      </c>
      <c r="H22" s="77">
        <f t="shared" si="1"/>
        <v>0</v>
      </c>
      <c r="I22" s="76">
        <f t="shared" si="1"/>
        <v>0</v>
      </c>
      <c r="J22" s="77">
        <f t="shared" si="1"/>
        <v>0</v>
      </c>
      <c r="K22" s="76">
        <f t="shared" si="1"/>
        <v>0</v>
      </c>
      <c r="L22" s="77">
        <f t="shared" si="1"/>
        <v>0</v>
      </c>
      <c r="M22" s="76">
        <f t="shared" si="1"/>
        <v>0</v>
      </c>
    </row>
    <row r="23" spans="1:13" ht="16.5" thickTop="1" thickBot="1" x14ac:dyDescent="0.3">
      <c r="A23" s="79" t="s">
        <v>20</v>
      </c>
      <c r="B23" s="80"/>
      <c r="C23" s="81" t="s">
        <v>21</v>
      </c>
      <c r="D23" s="82"/>
      <c r="E23" s="83" t="s">
        <v>17</v>
      </c>
      <c r="F23" s="84">
        <f>AVERAGE(G22,I22,K22,M22)</f>
        <v>0</v>
      </c>
      <c r="G23" s="85"/>
      <c r="H23" s="85"/>
      <c r="I23" s="85"/>
      <c r="J23" s="85"/>
      <c r="K23" s="85"/>
      <c r="L23" s="85"/>
      <c r="M23" s="86"/>
    </row>
    <row r="24" spans="1:13" ht="15.75" thickBot="1" x14ac:dyDescent="0.3">
      <c r="A24" s="87" t="s">
        <v>28</v>
      </c>
      <c r="B24" s="88"/>
      <c r="C24" s="89" t="s">
        <v>29</v>
      </c>
      <c r="D24" s="90"/>
      <c r="E24" s="91" t="s">
        <v>30</v>
      </c>
      <c r="F24" s="92">
        <f>AVERAGE(F22,H22,J22,L22)</f>
        <v>0</v>
      </c>
      <c r="G24" s="93"/>
      <c r="H24" s="93"/>
      <c r="I24" s="93"/>
      <c r="J24" s="93"/>
      <c r="K24" s="93"/>
      <c r="L24" s="93"/>
      <c r="M24" s="94"/>
    </row>
    <row r="25" spans="1:13" ht="15.75" thickBot="1" x14ac:dyDescent="0.3">
      <c r="A25" s="87" t="s">
        <v>28</v>
      </c>
      <c r="B25" s="88"/>
      <c r="C25" s="89" t="s">
        <v>29</v>
      </c>
      <c r="D25" s="90"/>
      <c r="E25" s="95" t="s">
        <v>8</v>
      </c>
      <c r="F25" s="96">
        <f>(((HOUR(F24)*3600)+(MINUTE(F24)*60)+(SECOND(F24))))</f>
        <v>0</v>
      </c>
      <c r="G25" s="97"/>
      <c r="H25" s="97"/>
      <c r="I25" s="97"/>
      <c r="J25" s="97"/>
      <c r="K25" s="97"/>
      <c r="L25" s="97"/>
      <c r="M25" s="98"/>
    </row>
    <row r="26" spans="1:13" ht="15.75" thickBot="1" x14ac:dyDescent="0.3"/>
    <row r="27" spans="1:13" ht="15.75" thickBot="1" x14ac:dyDescent="0.3">
      <c r="A27" s="2" t="s">
        <v>32</v>
      </c>
      <c r="C27" s="39" t="s">
        <v>46</v>
      </c>
      <c r="D27" s="40"/>
      <c r="E27" s="41"/>
      <c r="F27" s="42" t="s">
        <v>43</v>
      </c>
      <c r="G27" s="42"/>
      <c r="H27" s="42" t="s">
        <v>40</v>
      </c>
      <c r="I27" s="42"/>
      <c r="J27" s="42" t="s">
        <v>41</v>
      </c>
      <c r="K27" s="42"/>
      <c r="L27" s="42" t="s">
        <v>42</v>
      </c>
      <c r="M27" s="42"/>
    </row>
    <row r="28" spans="1:13" ht="15.75" thickTop="1" x14ac:dyDescent="0.25">
      <c r="A28" s="43" t="s">
        <v>4</v>
      </c>
      <c r="B28" s="44"/>
      <c r="C28" s="45" t="s">
        <v>14</v>
      </c>
      <c r="D28" s="46"/>
      <c r="E28" s="47"/>
      <c r="F28" s="48" t="s">
        <v>22</v>
      </c>
      <c r="G28" s="49" t="s">
        <v>44</v>
      </c>
      <c r="H28" s="50" t="s">
        <v>22</v>
      </c>
      <c r="I28" s="49" t="s">
        <v>44</v>
      </c>
      <c r="J28" s="50" t="s">
        <v>22</v>
      </c>
      <c r="K28" s="49" t="s">
        <v>44</v>
      </c>
      <c r="L28" s="50" t="s">
        <v>22</v>
      </c>
      <c r="M28" s="49" t="s">
        <v>44</v>
      </c>
    </row>
    <row r="29" spans="1:13" ht="15.75" thickBot="1" x14ac:dyDescent="0.3">
      <c r="A29" s="51"/>
      <c r="B29" s="52"/>
      <c r="C29" s="53" t="s">
        <v>5</v>
      </c>
      <c r="D29" s="54"/>
      <c r="E29" s="55" t="s">
        <v>6</v>
      </c>
      <c r="F29" s="56"/>
      <c r="G29" s="57"/>
      <c r="H29" s="58"/>
      <c r="I29" s="57"/>
      <c r="J29" s="58"/>
      <c r="K29" s="57"/>
      <c r="L29" s="58"/>
      <c r="M29" s="57"/>
    </row>
    <row r="30" spans="1:13" x14ac:dyDescent="0.25">
      <c r="A30" s="59" t="s">
        <v>15</v>
      </c>
      <c r="B30" s="60"/>
      <c r="C30" s="61" t="s">
        <v>16</v>
      </c>
      <c r="D30" s="62"/>
      <c r="E30" s="63" t="s">
        <v>17</v>
      </c>
      <c r="F30" s="64"/>
      <c r="G30" s="65"/>
      <c r="H30" s="66"/>
      <c r="I30" s="65"/>
      <c r="J30" s="66"/>
      <c r="K30" s="65"/>
      <c r="L30" s="66"/>
      <c r="M30" s="65"/>
    </row>
    <row r="31" spans="1:13" x14ac:dyDescent="0.25">
      <c r="A31" s="67" t="s">
        <v>18</v>
      </c>
      <c r="B31" s="68"/>
      <c r="C31" s="61" t="s">
        <v>19</v>
      </c>
      <c r="D31" s="62"/>
      <c r="E31" s="63" t="s">
        <v>17</v>
      </c>
      <c r="F31" s="69"/>
      <c r="G31" s="65"/>
      <c r="H31" s="66"/>
      <c r="I31" s="65"/>
      <c r="J31" s="66"/>
      <c r="K31" s="65"/>
      <c r="L31" s="66"/>
      <c r="M31" s="65"/>
    </row>
    <row r="32" spans="1:13" ht="15.75" thickBot="1" x14ac:dyDescent="0.3">
      <c r="A32" s="70" t="s">
        <v>27</v>
      </c>
      <c r="B32" s="71"/>
      <c r="C32" s="72"/>
      <c r="D32" s="73"/>
      <c r="E32" s="74"/>
      <c r="F32" s="75">
        <f t="shared" ref="F32:M32" si="2">F31-F30</f>
        <v>0</v>
      </c>
      <c r="G32" s="76">
        <f t="shared" si="2"/>
        <v>0</v>
      </c>
      <c r="H32" s="77">
        <f t="shared" si="2"/>
        <v>0</v>
      </c>
      <c r="I32" s="76">
        <f t="shared" si="2"/>
        <v>0</v>
      </c>
      <c r="J32" s="77">
        <f t="shared" si="2"/>
        <v>0</v>
      </c>
      <c r="K32" s="76">
        <f t="shared" si="2"/>
        <v>0</v>
      </c>
      <c r="L32" s="77">
        <f t="shared" si="2"/>
        <v>0</v>
      </c>
      <c r="M32" s="76">
        <f t="shared" si="2"/>
        <v>0</v>
      </c>
    </row>
    <row r="33" spans="1:13" ht="16.5" thickTop="1" thickBot="1" x14ac:dyDescent="0.3">
      <c r="A33" s="79" t="s">
        <v>20</v>
      </c>
      <c r="B33" s="80"/>
      <c r="C33" s="81" t="s">
        <v>21</v>
      </c>
      <c r="D33" s="82"/>
      <c r="E33" s="83" t="s">
        <v>17</v>
      </c>
      <c r="F33" s="84">
        <f>AVERAGE(G32,I32,K32,M32)</f>
        <v>0</v>
      </c>
      <c r="G33" s="85"/>
      <c r="H33" s="85"/>
      <c r="I33" s="85"/>
      <c r="J33" s="85"/>
      <c r="K33" s="85"/>
      <c r="L33" s="85"/>
      <c r="M33" s="86"/>
    </row>
    <row r="34" spans="1:13" ht="15.75" thickBot="1" x14ac:dyDescent="0.3">
      <c r="A34" s="87" t="s">
        <v>28</v>
      </c>
      <c r="B34" s="88"/>
      <c r="C34" s="89" t="s">
        <v>29</v>
      </c>
      <c r="D34" s="90"/>
      <c r="E34" s="91" t="s">
        <v>30</v>
      </c>
      <c r="F34" s="92">
        <f>AVERAGE(F32,H32,J32,L32)</f>
        <v>0</v>
      </c>
      <c r="G34" s="93"/>
      <c r="H34" s="93"/>
      <c r="I34" s="93"/>
      <c r="J34" s="93"/>
      <c r="K34" s="93"/>
      <c r="L34" s="93"/>
      <c r="M34" s="94"/>
    </row>
    <row r="35" spans="1:13" ht="15.75" thickBot="1" x14ac:dyDescent="0.3">
      <c r="A35" s="87" t="s">
        <v>28</v>
      </c>
      <c r="B35" s="88"/>
      <c r="C35" s="89" t="s">
        <v>29</v>
      </c>
      <c r="D35" s="90"/>
      <c r="E35" s="95" t="s">
        <v>8</v>
      </c>
      <c r="F35" s="96">
        <f>(((HOUR(F34)*3600)+(MINUTE(F34)*60)+(SECOND(F34))))</f>
        <v>0</v>
      </c>
      <c r="G35" s="97"/>
      <c r="H35" s="97"/>
      <c r="I35" s="97"/>
      <c r="J35" s="97"/>
      <c r="K35" s="97"/>
      <c r="L35" s="97"/>
      <c r="M35" s="98"/>
    </row>
    <row r="36" spans="1:13" ht="15.75" thickBot="1" x14ac:dyDescent="0.3"/>
    <row r="37" spans="1:13" ht="15.75" thickBot="1" x14ac:dyDescent="0.3">
      <c r="A37" s="2" t="s">
        <v>33</v>
      </c>
      <c r="C37" s="39" t="s">
        <v>46</v>
      </c>
      <c r="D37" s="40"/>
      <c r="E37" s="41"/>
      <c r="F37" s="42" t="s">
        <v>43</v>
      </c>
      <c r="G37" s="42"/>
      <c r="H37" s="42" t="s">
        <v>40</v>
      </c>
      <c r="I37" s="42"/>
      <c r="J37" s="42" t="s">
        <v>41</v>
      </c>
      <c r="K37" s="42"/>
      <c r="L37" s="42" t="s">
        <v>42</v>
      </c>
      <c r="M37" s="42"/>
    </row>
    <row r="38" spans="1:13" ht="15.75" thickTop="1" x14ac:dyDescent="0.25">
      <c r="A38" s="43" t="s">
        <v>4</v>
      </c>
      <c r="B38" s="44"/>
      <c r="C38" s="45" t="s">
        <v>14</v>
      </c>
      <c r="D38" s="46"/>
      <c r="E38" s="47"/>
      <c r="F38" s="48" t="s">
        <v>22</v>
      </c>
      <c r="G38" s="49" t="s">
        <v>44</v>
      </c>
      <c r="H38" s="50" t="s">
        <v>22</v>
      </c>
      <c r="I38" s="49" t="s">
        <v>44</v>
      </c>
      <c r="J38" s="50" t="s">
        <v>22</v>
      </c>
      <c r="K38" s="49" t="s">
        <v>44</v>
      </c>
      <c r="L38" s="50" t="s">
        <v>22</v>
      </c>
      <c r="M38" s="49" t="s">
        <v>44</v>
      </c>
    </row>
    <row r="39" spans="1:13" ht="15.75" thickBot="1" x14ac:dyDescent="0.3">
      <c r="A39" s="51"/>
      <c r="B39" s="52"/>
      <c r="C39" s="53" t="s">
        <v>5</v>
      </c>
      <c r="D39" s="54"/>
      <c r="E39" s="55" t="s">
        <v>6</v>
      </c>
      <c r="F39" s="56"/>
      <c r="G39" s="57"/>
      <c r="H39" s="58"/>
      <c r="I39" s="57"/>
      <c r="J39" s="58"/>
      <c r="K39" s="57"/>
      <c r="L39" s="58"/>
      <c r="M39" s="57"/>
    </row>
    <row r="40" spans="1:13" x14ac:dyDescent="0.25">
      <c r="A40" s="59" t="s">
        <v>15</v>
      </c>
      <c r="B40" s="60"/>
      <c r="C40" s="61" t="s">
        <v>16</v>
      </c>
      <c r="D40" s="62"/>
      <c r="E40" s="63" t="s">
        <v>17</v>
      </c>
      <c r="F40" s="64"/>
      <c r="G40" s="65"/>
      <c r="H40" s="66"/>
      <c r="I40" s="65"/>
      <c r="J40" s="66"/>
      <c r="K40" s="65"/>
      <c r="L40" s="66"/>
      <c r="M40" s="65"/>
    </row>
    <row r="41" spans="1:13" x14ac:dyDescent="0.25">
      <c r="A41" s="67" t="s">
        <v>18</v>
      </c>
      <c r="B41" s="68"/>
      <c r="C41" s="61" t="s">
        <v>19</v>
      </c>
      <c r="D41" s="62"/>
      <c r="E41" s="63" t="s">
        <v>17</v>
      </c>
      <c r="F41" s="69"/>
      <c r="G41" s="65"/>
      <c r="H41" s="66"/>
      <c r="I41" s="65"/>
      <c r="J41" s="66"/>
      <c r="K41" s="65"/>
      <c r="L41" s="66"/>
      <c r="M41" s="65"/>
    </row>
    <row r="42" spans="1:13" ht="15.75" thickBot="1" x14ac:dyDescent="0.3">
      <c r="A42" s="70" t="s">
        <v>27</v>
      </c>
      <c r="B42" s="71"/>
      <c r="C42" s="72"/>
      <c r="D42" s="73"/>
      <c r="E42" s="74"/>
      <c r="F42" s="75">
        <f t="shared" ref="F42:M42" si="3">F41-F40</f>
        <v>0</v>
      </c>
      <c r="G42" s="76">
        <f t="shared" si="3"/>
        <v>0</v>
      </c>
      <c r="H42" s="77">
        <f t="shared" si="3"/>
        <v>0</v>
      </c>
      <c r="I42" s="76">
        <f t="shared" si="3"/>
        <v>0</v>
      </c>
      <c r="J42" s="77">
        <f t="shared" si="3"/>
        <v>0</v>
      </c>
      <c r="K42" s="76">
        <f t="shared" si="3"/>
        <v>0</v>
      </c>
      <c r="L42" s="77">
        <f t="shared" si="3"/>
        <v>0</v>
      </c>
      <c r="M42" s="76">
        <f t="shared" si="3"/>
        <v>0</v>
      </c>
    </row>
    <row r="43" spans="1:13" ht="16.5" thickTop="1" thickBot="1" x14ac:dyDescent="0.3">
      <c r="A43" s="79" t="s">
        <v>20</v>
      </c>
      <c r="B43" s="80"/>
      <c r="C43" s="81" t="s">
        <v>21</v>
      </c>
      <c r="D43" s="82"/>
      <c r="E43" s="83" t="s">
        <v>17</v>
      </c>
      <c r="F43" s="84">
        <f>AVERAGE(G42,I42,K42,M42)</f>
        <v>0</v>
      </c>
      <c r="G43" s="85"/>
      <c r="H43" s="85"/>
      <c r="I43" s="85"/>
      <c r="J43" s="85"/>
      <c r="K43" s="85"/>
      <c r="L43" s="85"/>
      <c r="M43" s="86"/>
    </row>
    <row r="44" spans="1:13" ht="15.75" thickBot="1" x14ac:dyDescent="0.3">
      <c r="A44" s="87" t="s">
        <v>28</v>
      </c>
      <c r="B44" s="88"/>
      <c r="C44" s="89" t="s">
        <v>29</v>
      </c>
      <c r="D44" s="90"/>
      <c r="E44" s="91" t="s">
        <v>30</v>
      </c>
      <c r="F44" s="92">
        <f>AVERAGE(F42,H42,J42,L42)</f>
        <v>0</v>
      </c>
      <c r="G44" s="93"/>
      <c r="H44" s="93"/>
      <c r="I44" s="93"/>
      <c r="J44" s="93"/>
      <c r="K44" s="93"/>
      <c r="L44" s="93"/>
      <c r="M44" s="94"/>
    </row>
    <row r="45" spans="1:13" ht="15.75" thickBot="1" x14ac:dyDescent="0.3">
      <c r="A45" s="87" t="s">
        <v>28</v>
      </c>
      <c r="B45" s="88"/>
      <c r="C45" s="89" t="s">
        <v>29</v>
      </c>
      <c r="D45" s="90"/>
      <c r="E45" s="95" t="s">
        <v>8</v>
      </c>
      <c r="F45" s="96">
        <f>(((HOUR(F44)*3600)+(MINUTE(F44)*60)+(SECOND(F44))))</f>
        <v>0</v>
      </c>
      <c r="G45" s="97"/>
      <c r="H45" s="97"/>
      <c r="I45" s="97"/>
      <c r="J45" s="97"/>
      <c r="K45" s="97"/>
      <c r="L45" s="97"/>
      <c r="M45" s="98"/>
    </row>
    <row r="46" spans="1:13" x14ac:dyDescent="0.25">
      <c r="A46" s="6" t="s">
        <v>7</v>
      </c>
    </row>
  </sheetData>
  <sheetProtection algorithmName="SHA-512" hashValue="R2IflyXkTtLkVg0eIvaqXL0b/mHxR9655BvQzJqNEDTqKgJ3F9Uf2tBe3m7OOJn8mEd9pPz+j9c8FBTkJPfFRw==" saltValue="ix6tBTjoYhMqLvAuqGGfMQ==" spinCount="100000" sheet="1" objects="1" scenarios="1"/>
  <protectedRanges>
    <protectedRange sqref="E37 F40:M41" name="Zonă4"/>
    <protectedRange sqref="E17 F20:M21" name="Zonă2"/>
    <protectedRange sqref="E7 F10:M11" name="Zonă1"/>
    <protectedRange sqref="E27 F30:M31" name="Zonă3"/>
  </protectedRanges>
  <mergeCells count="125">
    <mergeCell ref="C17:D17"/>
    <mergeCell ref="C27:D27"/>
    <mergeCell ref="C37:D37"/>
    <mergeCell ref="A43:B43"/>
    <mergeCell ref="C43:D43"/>
    <mergeCell ref="A44:B44"/>
    <mergeCell ref="C44:D44"/>
    <mergeCell ref="A45:B45"/>
    <mergeCell ref="C45:D45"/>
    <mergeCell ref="A40:B40"/>
    <mergeCell ref="C40:D40"/>
    <mergeCell ref="A41:B41"/>
    <mergeCell ref="C41:D41"/>
    <mergeCell ref="A42:B42"/>
    <mergeCell ref="C42:D42"/>
    <mergeCell ref="A33:B33"/>
    <mergeCell ref="C33:D33"/>
    <mergeCell ref="A34:B34"/>
    <mergeCell ref="C34:D34"/>
    <mergeCell ref="A35:B35"/>
    <mergeCell ref="C35:D35"/>
    <mergeCell ref="A30:B30"/>
    <mergeCell ref="C30:D30"/>
    <mergeCell ref="A31:B31"/>
    <mergeCell ref="A38:B39"/>
    <mergeCell ref="C38:E38"/>
    <mergeCell ref="F38:F39"/>
    <mergeCell ref="G38:G39"/>
    <mergeCell ref="H38:H39"/>
    <mergeCell ref="I38:I39"/>
    <mergeCell ref="J38:J39"/>
    <mergeCell ref="K38:K39"/>
    <mergeCell ref="L38:L39"/>
    <mergeCell ref="C39:D39"/>
    <mergeCell ref="A32:B32"/>
    <mergeCell ref="C32:D32"/>
    <mergeCell ref="F27:G27"/>
    <mergeCell ref="H27:I27"/>
    <mergeCell ref="J27:K27"/>
    <mergeCell ref="L27:M27"/>
    <mergeCell ref="A28:B29"/>
    <mergeCell ref="C28:E28"/>
    <mergeCell ref="F28:F29"/>
    <mergeCell ref="G28:G29"/>
    <mergeCell ref="H28:H29"/>
    <mergeCell ref="I28:I29"/>
    <mergeCell ref="J28:J29"/>
    <mergeCell ref="K28:K29"/>
    <mergeCell ref="L28:L29"/>
    <mergeCell ref="M28:M29"/>
    <mergeCell ref="C29:D29"/>
    <mergeCell ref="A25:B25"/>
    <mergeCell ref="C25:D25"/>
    <mergeCell ref="A20:B20"/>
    <mergeCell ref="C20:D20"/>
    <mergeCell ref="A21:B21"/>
    <mergeCell ref="C21:D21"/>
    <mergeCell ref="A22:B22"/>
    <mergeCell ref="C22:D22"/>
    <mergeCell ref="C31:D31"/>
    <mergeCell ref="A18:B19"/>
    <mergeCell ref="C18:E18"/>
    <mergeCell ref="F18:F19"/>
    <mergeCell ref="G18:G19"/>
    <mergeCell ref="H18:H19"/>
    <mergeCell ref="C19:D19"/>
    <mergeCell ref="A23:B23"/>
    <mergeCell ref="C23:D23"/>
    <mergeCell ref="A24:B24"/>
    <mergeCell ref="C24:D24"/>
    <mergeCell ref="L7:M7"/>
    <mergeCell ref="J7:K7"/>
    <mergeCell ref="H7:I7"/>
    <mergeCell ref="F7:G7"/>
    <mergeCell ref="F17:G17"/>
    <mergeCell ref="H17:I17"/>
    <mergeCell ref="J17:K17"/>
    <mergeCell ref="L17:M17"/>
    <mergeCell ref="A14:B14"/>
    <mergeCell ref="C14:D14"/>
    <mergeCell ref="C15:D15"/>
    <mergeCell ref="A15:B15"/>
    <mergeCell ref="L8:L9"/>
    <mergeCell ref="M8:M9"/>
    <mergeCell ref="A12:B12"/>
    <mergeCell ref="C12:D12"/>
    <mergeCell ref="A13:B13"/>
    <mergeCell ref="C13:D13"/>
    <mergeCell ref="A10:B10"/>
    <mergeCell ref="C10:D10"/>
    <mergeCell ref="A11:B11"/>
    <mergeCell ref="C11:D11"/>
    <mergeCell ref="F13:M13"/>
    <mergeCell ref="F14:M14"/>
    <mergeCell ref="A6:K6"/>
    <mergeCell ref="A8:B9"/>
    <mergeCell ref="C8:E8"/>
    <mergeCell ref="G8:G9"/>
    <mergeCell ref="I8:I9"/>
    <mergeCell ref="K8:K9"/>
    <mergeCell ref="C7:D7"/>
    <mergeCell ref="H8:H9"/>
    <mergeCell ref="J8:J9"/>
    <mergeCell ref="C9:D9"/>
    <mergeCell ref="F8:F9"/>
    <mergeCell ref="F45:M45"/>
    <mergeCell ref="F15:M15"/>
    <mergeCell ref="F23:M23"/>
    <mergeCell ref="F24:M24"/>
    <mergeCell ref="F25:M25"/>
    <mergeCell ref="F33:M33"/>
    <mergeCell ref="F34:M34"/>
    <mergeCell ref="F35:M35"/>
    <mergeCell ref="F43:M43"/>
    <mergeCell ref="F44:M44"/>
    <mergeCell ref="I18:I19"/>
    <mergeCell ref="J18:J19"/>
    <mergeCell ref="K18:K19"/>
    <mergeCell ref="L18:L19"/>
    <mergeCell ref="M18:M19"/>
    <mergeCell ref="F37:G37"/>
    <mergeCell ref="H37:I37"/>
    <mergeCell ref="J37:K37"/>
    <mergeCell ref="L37:M37"/>
    <mergeCell ref="M38:M39"/>
  </mergeCells>
  <pageMargins left="0.25" right="0.25" top="0.75" bottom="0.75" header="0.3" footer="0.3"/>
  <pageSetup paperSize="9" orientation="landscape" horizontalDpi="150" verticalDpi="15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O19"/>
  <sheetViews>
    <sheetView workbookViewId="0"/>
  </sheetViews>
  <sheetFormatPr defaultRowHeight="15" x14ac:dyDescent="0.25"/>
  <cols>
    <col min="1" max="9" width="11.7109375" style="1" customWidth="1"/>
    <col min="10" max="16384" width="9.140625" style="1"/>
  </cols>
  <sheetData>
    <row r="1" spans="1:15" ht="23.25" x14ac:dyDescent="0.35">
      <c r="A1" s="5" t="s">
        <v>0</v>
      </c>
    </row>
    <row r="2" spans="1:15" x14ac:dyDescent="0.25">
      <c r="A2" s="6" t="s">
        <v>1</v>
      </c>
    </row>
    <row r="4" spans="1:15" ht="20.25" thickBot="1" x14ac:dyDescent="0.35">
      <c r="A4" s="8" t="s">
        <v>45</v>
      </c>
      <c r="B4" s="8"/>
      <c r="C4" s="9"/>
    </row>
    <row r="5" spans="1:15" ht="15.75" thickTop="1" x14ac:dyDescent="0.25"/>
    <row r="6" spans="1:15" x14ac:dyDescent="0.25">
      <c r="A6" s="37" t="s">
        <v>3</v>
      </c>
      <c r="B6" s="37"/>
      <c r="C6" s="37"/>
      <c r="D6" s="37"/>
      <c r="E6" s="37"/>
      <c r="F6" s="37"/>
      <c r="G6" s="37"/>
      <c r="H6" s="37"/>
    </row>
    <row r="7" spans="1:15" ht="15.75" thickBot="1" x14ac:dyDescent="0.3">
      <c r="F7" s="20"/>
      <c r="G7" s="20"/>
      <c r="H7" s="20"/>
      <c r="I7" s="20"/>
    </row>
    <row r="8" spans="1:15" ht="15.75" thickTop="1" x14ac:dyDescent="0.25">
      <c r="A8" s="43" t="s">
        <v>4</v>
      </c>
      <c r="B8" s="44"/>
      <c r="C8" s="12" t="s">
        <v>96</v>
      </c>
      <c r="D8" s="13"/>
      <c r="E8" s="99"/>
      <c r="F8" s="100" t="s">
        <v>23</v>
      </c>
      <c r="G8" s="100" t="s">
        <v>31</v>
      </c>
      <c r="H8" s="100" t="s">
        <v>32</v>
      </c>
      <c r="I8" s="100" t="s">
        <v>33</v>
      </c>
      <c r="K8" s="101"/>
      <c r="L8" s="101"/>
      <c r="M8" s="102"/>
      <c r="N8" s="102"/>
      <c r="O8" s="31"/>
    </row>
    <row r="9" spans="1:15" ht="15.75" thickBot="1" x14ac:dyDescent="0.3">
      <c r="A9" s="103"/>
      <c r="B9" s="104"/>
      <c r="C9" s="105"/>
      <c r="D9" s="106"/>
      <c r="E9" s="107"/>
      <c r="F9" s="108" t="s">
        <v>58</v>
      </c>
      <c r="G9" s="108" t="s">
        <v>58</v>
      </c>
      <c r="H9" s="108" t="s">
        <v>58</v>
      </c>
      <c r="I9" s="108" t="s">
        <v>58</v>
      </c>
      <c r="K9" s="101"/>
      <c r="L9" s="101"/>
      <c r="M9" s="102"/>
      <c r="N9" s="102"/>
      <c r="O9" s="31"/>
    </row>
    <row r="10" spans="1:15" ht="15.75" thickBot="1" x14ac:dyDescent="0.3">
      <c r="A10" s="51"/>
      <c r="B10" s="52"/>
      <c r="C10" s="53" t="s">
        <v>5</v>
      </c>
      <c r="D10" s="54"/>
      <c r="E10" s="55" t="s">
        <v>6</v>
      </c>
      <c r="F10" s="109">
        <v>45</v>
      </c>
      <c r="G10" s="109"/>
      <c r="H10" s="109"/>
      <c r="I10" s="109"/>
      <c r="K10" s="101"/>
      <c r="L10" s="101"/>
      <c r="M10" s="102"/>
      <c r="N10" s="102"/>
      <c r="O10" s="31"/>
    </row>
    <row r="11" spans="1:15" x14ac:dyDescent="0.25">
      <c r="A11" s="110" t="s">
        <v>38</v>
      </c>
      <c r="B11" s="111"/>
      <c r="C11" s="112" t="s">
        <v>92</v>
      </c>
      <c r="D11" s="113"/>
      <c r="E11" s="114" t="s">
        <v>17</v>
      </c>
      <c r="F11" s="115">
        <v>3</v>
      </c>
      <c r="G11" s="115"/>
      <c r="H11" s="115"/>
      <c r="I11" s="115"/>
    </row>
    <row r="12" spans="1:15" x14ac:dyDescent="0.25">
      <c r="A12" s="67" t="s">
        <v>28</v>
      </c>
      <c r="B12" s="68"/>
      <c r="C12" s="61" t="s">
        <v>35</v>
      </c>
      <c r="D12" s="62"/>
      <c r="E12" s="63" t="s">
        <v>8</v>
      </c>
      <c r="F12" s="116">
        <f>'Mean Time'!F15</f>
        <v>1847</v>
      </c>
      <c r="G12" s="116">
        <f>'Mean Time'!F25</f>
        <v>0</v>
      </c>
      <c r="H12" s="116">
        <f>'Mean Time'!F35</f>
        <v>0</v>
      </c>
      <c r="I12" s="116">
        <f>'Mean Time'!F45</f>
        <v>0</v>
      </c>
    </row>
    <row r="13" spans="1:15" ht="15.75" thickBot="1" x14ac:dyDescent="0.3">
      <c r="A13" s="87" t="s">
        <v>34</v>
      </c>
      <c r="B13" s="88"/>
      <c r="C13" s="117" t="s">
        <v>36</v>
      </c>
      <c r="D13" s="118"/>
      <c r="E13" s="95" t="s">
        <v>37</v>
      </c>
      <c r="F13" s="119">
        <f>(3600*F11)/F12</f>
        <v>5.8473199783432595</v>
      </c>
      <c r="G13" s="119" t="e">
        <f t="shared" ref="G13:I13" si="0">(3600*G11)/G12</f>
        <v>#DIV/0!</v>
      </c>
      <c r="H13" s="119" t="e">
        <f t="shared" si="0"/>
        <v>#DIV/0!</v>
      </c>
      <c r="I13" s="119" t="e">
        <f t="shared" si="0"/>
        <v>#DIV/0!</v>
      </c>
    </row>
    <row r="14" spans="1:15" x14ac:dyDescent="0.25">
      <c r="A14" s="6" t="s">
        <v>7</v>
      </c>
    </row>
    <row r="19" spans="9:9" x14ac:dyDescent="0.25">
      <c r="I19" s="120"/>
    </row>
  </sheetData>
  <sheetProtection algorithmName="SHA-512" hashValue="40OtLYy/R1TkzezWZeDI1sRtrLqmkvj/1MOAAuiGjVB8FnPi3ttA5Xrvd5nJni1GvGXeK2yCedEAKjvoWIKqmw==" saltValue="i6ZS0pFl+fQa0RTzpPIpxw==" spinCount="100000" sheet="1" objects="1" scenarios="1"/>
  <protectedRanges>
    <protectedRange sqref="F10:I11" name="Zonă1"/>
  </protectedRanges>
  <mergeCells count="10">
    <mergeCell ref="A6:H6"/>
    <mergeCell ref="A8:B10"/>
    <mergeCell ref="C10:D10"/>
    <mergeCell ref="A13:B13"/>
    <mergeCell ref="C13:D13"/>
    <mergeCell ref="A11:B11"/>
    <mergeCell ref="C11:D11"/>
    <mergeCell ref="A12:B12"/>
    <mergeCell ref="C12:D12"/>
    <mergeCell ref="C8:E9"/>
  </mergeCells>
  <pageMargins left="0.25" right="0.25" top="0.75" bottom="0.75" header="0.3" footer="0.3"/>
  <pageSetup paperSize="9" orientation="landscape" horizontalDpi="150" verticalDpi="15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23"/>
  <sheetViews>
    <sheetView workbookViewId="0"/>
  </sheetViews>
  <sheetFormatPr defaultRowHeight="15" x14ac:dyDescent="0.25"/>
  <cols>
    <col min="1" max="16384" width="9.140625" style="1"/>
  </cols>
  <sheetData>
    <row r="1" spans="1:1" ht="23.25" x14ac:dyDescent="0.35">
      <c r="A1" s="5" t="s">
        <v>0</v>
      </c>
    </row>
    <row r="2" spans="1:1" x14ac:dyDescent="0.25">
      <c r="A2" s="6" t="s">
        <v>1</v>
      </c>
    </row>
    <row r="4" spans="1:1" ht="20.25" thickBot="1" x14ac:dyDescent="0.35">
      <c r="A4" s="8" t="s">
        <v>59</v>
      </c>
    </row>
    <row r="5" spans="1:1" ht="15.75" thickTop="1" x14ac:dyDescent="0.25"/>
    <row r="23" spans="1:1" x14ac:dyDescent="0.25">
      <c r="A23" s="6" t="s">
        <v>7</v>
      </c>
    </row>
  </sheetData>
  <sheetProtection algorithmName="SHA-512" hashValue="+tRF7AhKHcr4OXZcXLYRc9nnQ3Q6XjOPTtsNJywxbmexahFEE/x+148KbZs9OyQK5etNk+VyRQ0q8FRBz8hvXg==" saltValue="/FaChv4uNMRfok7azplFJQ==" spinCount="100000" sheet="1" objects="1" scenarios="1"/>
  <pageMargins left="0.25" right="0.25" top="0.75" bottom="0.75" header="0.3" footer="0.3"/>
  <pageSetup paperSize="9" orientation="landscape" horizontalDpi="150" verticalDpi="15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Q23"/>
  <sheetViews>
    <sheetView workbookViewId="0"/>
  </sheetViews>
  <sheetFormatPr defaultRowHeight="15" x14ac:dyDescent="0.25"/>
  <cols>
    <col min="1" max="9" width="11.7109375" style="1" customWidth="1"/>
    <col min="10" max="16384" width="9.140625" style="1"/>
  </cols>
  <sheetData>
    <row r="1" spans="1:17" ht="23.25" x14ac:dyDescent="0.35">
      <c r="A1" s="5" t="s">
        <v>0</v>
      </c>
    </row>
    <row r="2" spans="1:17" x14ac:dyDescent="0.25">
      <c r="A2" s="6" t="s">
        <v>1</v>
      </c>
    </row>
    <row r="4" spans="1:17" ht="20.25" thickBot="1" x14ac:dyDescent="0.35">
      <c r="A4" s="8" t="s">
        <v>52</v>
      </c>
      <c r="B4" s="8"/>
      <c r="C4" s="8"/>
      <c r="D4" s="8"/>
      <c r="E4" s="8"/>
      <c r="F4" s="8"/>
      <c r="G4" s="8"/>
    </row>
    <row r="5" spans="1:17" ht="15.75" thickTop="1" x14ac:dyDescent="0.25"/>
    <row r="6" spans="1:17" x14ac:dyDescent="0.25">
      <c r="A6" s="37" t="s">
        <v>3</v>
      </c>
      <c r="B6" s="37"/>
      <c r="C6" s="37"/>
      <c r="D6" s="37"/>
      <c r="E6" s="37"/>
      <c r="F6" s="37"/>
      <c r="G6" s="37"/>
      <c r="H6" s="37"/>
    </row>
    <row r="7" spans="1:17" ht="15.75" thickBot="1" x14ac:dyDescent="0.3">
      <c r="F7" s="20"/>
      <c r="G7" s="20"/>
      <c r="H7" s="20"/>
      <c r="I7" s="20"/>
    </row>
    <row r="8" spans="1:17" ht="16.5" customHeight="1" thickTop="1" x14ac:dyDescent="0.55000000000000004">
      <c r="A8" s="43" t="s">
        <v>4</v>
      </c>
      <c r="B8" s="44"/>
      <c r="C8" s="121" t="s">
        <v>55</v>
      </c>
      <c r="D8" s="122"/>
      <c r="E8" s="123"/>
      <c r="F8" s="124" t="s">
        <v>23</v>
      </c>
      <c r="G8" s="124" t="s">
        <v>31</v>
      </c>
      <c r="H8" s="124" t="s">
        <v>32</v>
      </c>
      <c r="I8" s="124" t="s">
        <v>33</v>
      </c>
      <c r="K8" s="101"/>
      <c r="L8" s="101"/>
      <c r="M8" s="101"/>
      <c r="N8" s="125"/>
      <c r="O8" s="32"/>
      <c r="P8" s="125"/>
      <c r="Q8" s="126"/>
    </row>
    <row r="9" spans="1:17" ht="15.75" thickBot="1" x14ac:dyDescent="0.3">
      <c r="A9" s="51"/>
      <c r="B9" s="52"/>
      <c r="C9" s="53" t="s">
        <v>5</v>
      </c>
      <c r="D9" s="54"/>
      <c r="E9" s="55" t="s">
        <v>6</v>
      </c>
      <c r="F9" s="127"/>
      <c r="G9" s="127"/>
      <c r="H9" s="127"/>
      <c r="I9" s="127"/>
      <c r="K9" s="101"/>
      <c r="L9" s="101"/>
      <c r="M9" s="101"/>
      <c r="N9" s="128"/>
      <c r="O9" s="32"/>
      <c r="P9" s="128"/>
      <c r="Q9" s="31"/>
    </row>
    <row r="10" spans="1:17" ht="15" customHeight="1" x14ac:dyDescent="0.25">
      <c r="A10" s="110" t="s">
        <v>47</v>
      </c>
      <c r="B10" s="111"/>
      <c r="C10" s="112" t="s">
        <v>49</v>
      </c>
      <c r="D10" s="113"/>
      <c r="E10" s="114"/>
      <c r="F10" s="129">
        <v>45</v>
      </c>
      <c r="G10" s="129"/>
      <c r="H10" s="129"/>
      <c r="I10" s="129"/>
    </row>
    <row r="11" spans="1:17" x14ac:dyDescent="0.25">
      <c r="A11" s="67" t="s">
        <v>51</v>
      </c>
      <c r="B11" s="68"/>
      <c r="C11" s="61" t="s">
        <v>48</v>
      </c>
      <c r="D11" s="62"/>
      <c r="E11" s="63" t="s">
        <v>37</v>
      </c>
      <c r="F11" s="130">
        <v>5.8</v>
      </c>
      <c r="G11" s="130"/>
      <c r="H11" s="130"/>
      <c r="I11" s="130"/>
    </row>
    <row r="12" spans="1:17" ht="15" customHeight="1" thickBot="1" x14ac:dyDescent="0.3">
      <c r="A12" s="131" t="s">
        <v>53</v>
      </c>
      <c r="B12" s="132"/>
      <c r="C12" s="133" t="s">
        <v>50</v>
      </c>
      <c r="D12" s="53"/>
      <c r="E12" s="55"/>
      <c r="F12" s="134">
        <v>50</v>
      </c>
      <c r="G12" s="134"/>
      <c r="H12" s="134"/>
      <c r="I12" s="134"/>
    </row>
    <row r="13" spans="1:17" ht="15.75" thickBot="1" x14ac:dyDescent="0.3">
      <c r="A13" s="87" t="s">
        <v>34</v>
      </c>
      <c r="B13" s="88"/>
      <c r="C13" s="117" t="s">
        <v>36</v>
      </c>
      <c r="D13" s="118"/>
      <c r="E13" s="95" t="s">
        <v>37</v>
      </c>
      <c r="F13" s="119">
        <f>F11*((F12/F10)^(0.9))</f>
        <v>6.3769018862178264</v>
      </c>
      <c r="G13" s="119" t="e">
        <f t="shared" ref="G13:I13" si="0">G11*((G12/G10)^(0.9))</f>
        <v>#DIV/0!</v>
      </c>
      <c r="H13" s="119" t="e">
        <f t="shared" si="0"/>
        <v>#DIV/0!</v>
      </c>
      <c r="I13" s="119" t="e">
        <f t="shared" si="0"/>
        <v>#DIV/0!</v>
      </c>
    </row>
    <row r="15" spans="1:17" ht="20.25" thickBot="1" x14ac:dyDescent="0.35">
      <c r="A15" s="8" t="s">
        <v>57</v>
      </c>
      <c r="B15" s="8"/>
      <c r="C15" s="8"/>
      <c r="D15" s="8"/>
      <c r="E15" s="8"/>
      <c r="F15" s="8"/>
      <c r="G15" s="8"/>
      <c r="K15" s="101"/>
      <c r="L15" s="101"/>
      <c r="M15" s="101"/>
      <c r="N15" s="128"/>
      <c r="O15" s="32"/>
      <c r="P15" s="128"/>
      <c r="Q15" s="31"/>
    </row>
    <row r="16" spans="1:17" ht="16.5" thickTop="1" thickBot="1" x14ac:dyDescent="0.3"/>
    <row r="17" spans="1:9" ht="15.75" thickTop="1" x14ac:dyDescent="0.25">
      <c r="A17" s="43" t="s">
        <v>4</v>
      </c>
      <c r="B17" s="44"/>
      <c r="C17" s="135" t="s">
        <v>54</v>
      </c>
      <c r="D17" s="136"/>
      <c r="E17" s="137"/>
      <c r="F17" s="124" t="s">
        <v>23</v>
      </c>
      <c r="G17" s="124" t="s">
        <v>31</v>
      </c>
      <c r="H17" s="124" t="s">
        <v>32</v>
      </c>
      <c r="I17" s="124" t="s">
        <v>33</v>
      </c>
    </row>
    <row r="18" spans="1:9" ht="15.75" thickBot="1" x14ac:dyDescent="0.3">
      <c r="A18" s="51"/>
      <c r="B18" s="52"/>
      <c r="C18" s="53" t="s">
        <v>5</v>
      </c>
      <c r="D18" s="54"/>
      <c r="E18" s="55" t="s">
        <v>6</v>
      </c>
      <c r="F18" s="127"/>
      <c r="G18" s="127"/>
      <c r="H18" s="127"/>
      <c r="I18" s="127"/>
    </row>
    <row r="19" spans="1:9" x14ac:dyDescent="0.25">
      <c r="A19" s="110" t="s">
        <v>47</v>
      </c>
      <c r="B19" s="111"/>
      <c r="C19" s="112" t="s">
        <v>49</v>
      </c>
      <c r="D19" s="113"/>
      <c r="E19" s="114"/>
      <c r="F19" s="129">
        <v>45</v>
      </c>
      <c r="G19" s="129"/>
      <c r="H19" s="129"/>
      <c r="I19" s="129"/>
    </row>
    <row r="20" spans="1:9" x14ac:dyDescent="0.25">
      <c r="A20" s="67" t="s">
        <v>51</v>
      </c>
      <c r="B20" s="68"/>
      <c r="C20" s="61" t="s">
        <v>48</v>
      </c>
      <c r="D20" s="62"/>
      <c r="E20" s="63" t="s">
        <v>37</v>
      </c>
      <c r="F20" s="130">
        <v>5.8</v>
      </c>
      <c r="G20" s="130"/>
      <c r="H20" s="130"/>
      <c r="I20" s="130"/>
    </row>
    <row r="21" spans="1:9" ht="15.75" thickBot="1" x14ac:dyDescent="0.3">
      <c r="A21" s="131" t="s">
        <v>56</v>
      </c>
      <c r="B21" s="132"/>
      <c r="C21" s="133" t="s">
        <v>36</v>
      </c>
      <c r="D21" s="53"/>
      <c r="E21" s="55"/>
      <c r="F21" s="138">
        <v>6.4</v>
      </c>
      <c r="G21" s="138"/>
      <c r="H21" s="138"/>
      <c r="I21" s="138"/>
    </row>
    <row r="22" spans="1:9" ht="15.75" thickBot="1" x14ac:dyDescent="0.3">
      <c r="A22" s="87" t="s">
        <v>58</v>
      </c>
      <c r="B22" s="88"/>
      <c r="C22" s="117" t="s">
        <v>50</v>
      </c>
      <c r="D22" s="118"/>
      <c r="E22" s="95" t="s">
        <v>37</v>
      </c>
      <c r="F22" s="139">
        <f>F19*((F21/F20)^(10/9))</f>
        <v>50.201271168146235</v>
      </c>
      <c r="G22" s="139" t="e">
        <f t="shared" ref="G22:I22" si="1">G19*((G21/G20)^(10/9))</f>
        <v>#DIV/0!</v>
      </c>
      <c r="H22" s="139" t="e">
        <f t="shared" si="1"/>
        <v>#DIV/0!</v>
      </c>
      <c r="I22" s="139" t="e">
        <f t="shared" si="1"/>
        <v>#DIV/0!</v>
      </c>
    </row>
    <row r="23" spans="1:9" x14ac:dyDescent="0.25">
      <c r="A23" s="6" t="s">
        <v>7</v>
      </c>
    </row>
  </sheetData>
  <sheetProtection algorithmName="SHA-512" hashValue="O8z5TbIGUyh1Kx58kp276LAfCg0HliH7wOEkBf+zHY1T9cxI4VoWCp2R68eIv2vitUFpNohyOLNgo5LaEoo4bQ==" saltValue="mgWOg2GBZ4N/qjWyeDmrWg==" spinCount="100000" sheet="1" objects="1" scenarios="1"/>
  <protectedRanges>
    <protectedRange sqref="F19:I21" name="Zonă2"/>
    <protectedRange sqref="F10:I12" name="Zonă1"/>
  </protectedRanges>
  <mergeCells count="31">
    <mergeCell ref="I8:I9"/>
    <mergeCell ref="A11:B11"/>
    <mergeCell ref="C11:D11"/>
    <mergeCell ref="A13:B13"/>
    <mergeCell ref="C13:D13"/>
    <mergeCell ref="C12:D12"/>
    <mergeCell ref="A12:B12"/>
    <mergeCell ref="A6:H6"/>
    <mergeCell ref="A8:B9"/>
    <mergeCell ref="C8:E8"/>
    <mergeCell ref="C9:D9"/>
    <mergeCell ref="A10:B10"/>
    <mergeCell ref="C10:D10"/>
    <mergeCell ref="F8:F9"/>
    <mergeCell ref="G8:G9"/>
    <mergeCell ref="H8:H9"/>
    <mergeCell ref="A21:B21"/>
    <mergeCell ref="C21:D21"/>
    <mergeCell ref="A22:B22"/>
    <mergeCell ref="C22:D22"/>
    <mergeCell ref="I17:I18"/>
    <mergeCell ref="C18:D18"/>
    <mergeCell ref="A19:B19"/>
    <mergeCell ref="C19:D19"/>
    <mergeCell ref="A20:B20"/>
    <mergeCell ref="C20:D20"/>
    <mergeCell ref="A17:B18"/>
    <mergeCell ref="C17:E17"/>
    <mergeCell ref="F17:F18"/>
    <mergeCell ref="G17:G18"/>
    <mergeCell ref="H17:H18"/>
  </mergeCells>
  <pageMargins left="0.25" right="0.25" top="0.75" bottom="0.75" header="0.3" footer="0.3"/>
  <pageSetup paperSize="9" orientation="landscape" horizontalDpi="150" verticalDpi="15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5</vt:i4>
      </vt:variant>
    </vt:vector>
  </HeadingPairs>
  <TitlesOfParts>
    <vt:vector size="5" baseType="lpstr">
      <vt:lpstr>Introduction</vt:lpstr>
      <vt:lpstr>Mean Time</vt:lpstr>
      <vt:lpstr>Ship's Speed</vt:lpstr>
      <vt:lpstr>Graph</vt:lpstr>
      <vt:lpstr>Speed &amp; Revolutions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Sorin Stamate</dc:creator>
  <cp:lastModifiedBy>Sorin Stamate</cp:lastModifiedBy>
  <cp:lastPrinted>2017-02-15T15:37:01Z</cp:lastPrinted>
  <dcterms:created xsi:type="dcterms:W3CDTF">2017-01-30T15:51:55Z</dcterms:created>
  <dcterms:modified xsi:type="dcterms:W3CDTF">2017-02-19T16:31:04Z</dcterms:modified>
</cp:coreProperties>
</file>