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bookViews>
    <workbookView xWindow="0" yWindow="0" windowWidth="20460" windowHeight="7650"/>
  </bookViews>
  <sheets>
    <sheet name="Introduction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L90" i="1"/>
  <c r="J55" i="1"/>
  <c r="N50" i="1"/>
  <c r="H68" i="1"/>
  <c r="K30" i="1"/>
</calcChain>
</file>

<file path=xl/sharedStrings.xml><?xml version="1.0" encoding="utf-8"?>
<sst xmlns="http://schemas.openxmlformats.org/spreadsheetml/2006/main" count="189" uniqueCount="114">
  <si>
    <t>Flag Gaff</t>
  </si>
  <si>
    <t>Maritime Navigation using Excel</t>
  </si>
  <si>
    <t>30 sec</t>
  </si>
  <si>
    <t>=</t>
  </si>
  <si>
    <t>m</t>
  </si>
  <si>
    <t>n * 15.43</t>
  </si>
  <si>
    <t>[m]</t>
  </si>
  <si>
    <t>[sec]</t>
  </si>
  <si>
    <t>*</t>
  </si>
  <si>
    <t>1.9458 *</t>
  </si>
  <si>
    <t>* 100</t>
  </si>
  <si>
    <t>THE LOG HISTORY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</si>
  <si>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</si>
  <si>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hour</t>
  </si>
  <si>
    <t>1 Nm</t>
  </si>
  <si>
    <r>
      <t xml:space="preserve">If the ship would have a speed of </t>
    </r>
    <r>
      <rPr>
        <b/>
        <sz val="11"/>
        <color theme="1"/>
        <rFont val="Calibri"/>
        <family val="2"/>
        <charset val="238"/>
        <scheme val="minor"/>
      </rPr>
      <t>'n'</t>
    </r>
    <r>
      <rPr>
        <sz val="11"/>
        <color theme="1"/>
        <rFont val="Calibri"/>
        <family val="2"/>
        <charset val="238"/>
        <scheme val="minor"/>
      </rPr>
      <t xml:space="preserve"> nautical miles per hour, while it goes through a distance equal to:</t>
    </r>
  </si>
  <si>
    <t>Distance</t>
  </si>
  <si>
    <t>To correct the error caused by log driving by the ship in its movement, and to get the speed more accurate,</t>
  </si>
  <si>
    <t>Then,</t>
  </si>
  <si>
    <t>n * 14.62</t>
  </si>
  <si>
    <t>('n')</t>
  </si>
  <si>
    <t>2. Dutchman's Log:</t>
  </si>
  <si>
    <t>1. Hand Log:</t>
  </si>
  <si>
    <t>It is not really a log, but rather a method of determining the speed of the ship.</t>
  </si>
  <si>
    <t>First method:</t>
  </si>
  <si>
    <t>The vessel speed is calculated using proportions:</t>
  </si>
  <si>
    <t>distance</t>
  </si>
  <si>
    <t>time</t>
  </si>
  <si>
    <t>where:</t>
  </si>
  <si>
    <t>(time)</t>
  </si>
  <si>
    <t>(distance)</t>
  </si>
  <si>
    <t>Speed * 1852</t>
  </si>
  <si>
    <t>From the above proportion is obtained:</t>
  </si>
  <si>
    <t>Speed</t>
  </si>
  <si>
    <t>(Speed)</t>
  </si>
  <si>
    <t>[Kn]</t>
  </si>
  <si>
    <t>Or, approximate:</t>
  </si>
  <si>
    <t>Second method:</t>
  </si>
  <si>
    <t>A ship with a speed of 1 Kn, in time of 100 seconds, cover a distance equal to:</t>
  </si>
  <si>
    <t>ship's speed;</t>
  </si>
  <si>
    <r>
      <t xml:space="preserve">measured time for covering the distance of </t>
    </r>
    <r>
      <rPr>
        <b/>
        <sz val="11"/>
        <color theme="1"/>
        <rFont val="Calibri"/>
        <family val="2"/>
        <charset val="238"/>
        <scheme val="minor"/>
      </rPr>
      <t>51.44 m</t>
    </r>
    <r>
      <rPr>
        <sz val="11"/>
        <color theme="1"/>
        <rFont val="Calibri"/>
        <family val="2"/>
        <charset val="238"/>
        <scheme val="minor"/>
      </rPr>
      <t>;</t>
    </r>
  </si>
  <si>
    <t>2 * distance</t>
  </si>
  <si>
    <t>2  *</t>
  </si>
  <si>
    <t>3. Mechanical Log:</t>
  </si>
  <si>
    <t>('distance')</t>
  </si>
  <si>
    <t>('time')</t>
  </si>
  <si>
    <t>The reading of the log:</t>
  </si>
  <si>
    <t>from hour to hour;</t>
  </si>
  <si>
    <t>when alter the course;</t>
  </si>
  <si>
    <t>when determine the position of the ship;</t>
  </si>
  <si>
    <t>when handover the bridge watch;</t>
  </si>
  <si>
    <t>To determine the speed of the vessel, make the difference between two consecutive readings:</t>
  </si>
  <si>
    <t>First situation:</t>
  </si>
  <si>
    <t>If the reading is made exactly every hour:</t>
  </si>
  <si>
    <t>-</t>
  </si>
  <si>
    <t>('2nd Reading')</t>
  </si>
  <si>
    <t>('1st Reading')</t>
  </si>
  <si>
    <t>(1st reading)</t>
  </si>
  <si>
    <t>(2nd reading)</t>
  </si>
  <si>
    <t>initial reading;</t>
  </si>
  <si>
    <t>final reading;</t>
  </si>
  <si>
    <t>Second situation:</t>
  </si>
  <si>
    <t>If the reading is not made exactly every hour:</t>
  </si>
  <si>
    <t>2nd Reading - 1st Reading</t>
  </si>
  <si>
    <t>With Screw (Propeller);</t>
  </si>
  <si>
    <t>e.g.</t>
  </si>
  <si>
    <t>If the distance of 51.44 m,</t>
  </si>
  <si>
    <t>it was covered in 8 seconds.</t>
  </si>
  <si>
    <t>Time</t>
  </si>
  <si>
    <t>4. Electro-mechanical Log:</t>
  </si>
  <si>
    <t>The operating principle is generally the same as the Mechanical Log (with screw).</t>
  </si>
  <si>
    <t>It counts the number of flashes of LED in a time of 18 seconds;</t>
  </si>
  <si>
    <t>Divide this number at 2, and will be found the ship's speed in knots;</t>
  </si>
  <si>
    <t>For 1 Nm:</t>
  </si>
  <si>
    <t>For 0.5 Nm:</t>
  </si>
  <si>
    <t>electrical contact is interrupted 400 times;</t>
  </si>
  <si>
    <t>electrical contact is interrupted 200 times;</t>
  </si>
  <si>
    <t>and the time interval between two successive contact:</t>
  </si>
  <si>
    <t>the interval of 18 seconds is taken as a unit of time;</t>
  </si>
  <si>
    <t>So:</t>
  </si>
  <si>
    <t>at a speed of 1 Kn:</t>
  </si>
  <si>
    <t>at a speed of 2 Kn:</t>
  </si>
  <si>
    <t>at a speed of 0.5 Kn:</t>
  </si>
  <si>
    <t>and so on.</t>
  </si>
  <si>
    <t>1 flash occurs at 18 seconds;</t>
  </si>
  <si>
    <t>2 flash occurs at 18 seconds;</t>
  </si>
  <si>
    <t>4 flash occurs at 18 seconds;</t>
  </si>
  <si>
    <t>5. Impeller-type Log:</t>
  </si>
  <si>
    <t>The operating principle is:</t>
  </si>
  <si>
    <t>pressure caused by fluid flow is proportional to the square of the speed of the current;</t>
  </si>
  <si>
    <t>so</t>
  </si>
  <si>
    <t>200 contacts will occur within 1 hour (i.e. in 3600 seconds);</t>
  </si>
  <si>
    <t>second</t>
  </si>
  <si>
    <t>So, for 0.5 Kn:</t>
  </si>
  <si>
    <t>and</t>
  </si>
  <si>
    <t>or</t>
  </si>
  <si>
    <r>
      <t xml:space="preserve">To determine the vessel speed in a time of </t>
    </r>
    <r>
      <rPr>
        <b/>
        <sz val="11"/>
        <color theme="1"/>
        <rFont val="Calibri"/>
        <family val="2"/>
        <charset val="238"/>
        <scheme val="minor"/>
      </rPr>
      <t>30 seconds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</si>
  <si>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So, for a speed of </t>
    </r>
    <r>
      <rPr>
        <b/>
        <sz val="11"/>
        <color theme="1"/>
        <rFont val="Calibri"/>
        <family val="2"/>
        <charset val="238"/>
        <scheme val="minor"/>
      </rPr>
      <t>1 Nm per hour</t>
    </r>
    <r>
      <rPr>
        <sz val="11"/>
        <color theme="1"/>
        <rFont val="Calibri"/>
        <family val="2"/>
        <charset val="238"/>
        <scheme val="minor"/>
      </rPr>
      <t xml:space="preserve"> (1 Kn), we have:</t>
    </r>
  </si>
  <si>
    <r>
      <t>represent the vessel speed in nautical miles per hour (</t>
    </r>
    <r>
      <rPr>
        <b/>
        <u/>
        <sz val="11"/>
        <color theme="1"/>
        <rFont val="Calibri"/>
        <family val="2"/>
        <charset val="238"/>
        <scheme val="minor"/>
      </rPr>
      <t>Knots</t>
    </r>
    <r>
      <rPr>
        <u/>
        <sz val="11"/>
        <color theme="1"/>
        <rFont val="Calibri"/>
        <family val="2"/>
        <charset val="238"/>
        <scheme val="minor"/>
      </rPr>
      <t>).</t>
    </r>
  </si>
  <si>
    <r>
      <t xml:space="preserve">the log line must have marked at intervals of </t>
    </r>
    <r>
      <rPr>
        <b/>
        <u/>
        <sz val="11"/>
        <color theme="1"/>
        <rFont val="Calibri"/>
        <family val="2"/>
        <charset val="238"/>
        <scheme val="minor"/>
      </rPr>
      <t>14.62 m</t>
    </r>
    <r>
      <rPr>
        <u/>
        <sz val="11"/>
        <color theme="1"/>
        <rFont val="Calibri"/>
        <family val="2"/>
        <charset val="238"/>
        <scheme val="minor"/>
      </rPr>
      <t xml:space="preserve"> (48 feet) instead of 15.43 m.</t>
    </r>
  </si>
  <si>
    <r>
      <t>Having marked the log line with knots at intervals of 15.43 m, means that the number of knots (</t>
    </r>
    <r>
      <rPr>
        <b/>
        <sz val="11"/>
        <color theme="1"/>
        <rFont val="Calibri"/>
        <family val="2"/>
        <charset val="238"/>
        <scheme val="minor"/>
      </rPr>
      <t>'n'</t>
    </r>
    <r>
      <rPr>
        <sz val="11"/>
        <color theme="1"/>
        <rFont val="Calibri"/>
        <family val="2"/>
        <charset val="238"/>
        <scheme val="minor"/>
      </rPr>
      <t>), which passing through the hand within 30 seconds,</t>
    </r>
  </si>
  <si>
    <r>
      <t>is the number of nautical miles covered in one hour (</t>
    </r>
    <r>
      <rPr>
        <b/>
        <sz val="11"/>
        <color theme="1"/>
        <rFont val="Calibri"/>
        <family val="2"/>
        <charset val="238"/>
        <scheme val="minor"/>
      </rPr>
      <t>Knots</t>
    </r>
    <r>
      <rPr>
        <sz val="11"/>
        <color theme="1"/>
        <rFont val="Calibri"/>
        <family val="2"/>
        <charset val="238"/>
        <scheme val="minor"/>
      </rPr>
      <t>);</t>
    </r>
  </si>
  <si>
    <t>distance travelled by ship;</t>
  </si>
  <si>
    <r>
      <t>measured time for covering the given distance (</t>
    </r>
    <r>
      <rPr>
        <b/>
        <sz val="11"/>
        <color theme="1"/>
        <rFont val="Calibri"/>
        <family val="2"/>
        <charset val="238"/>
        <scheme val="minor"/>
      </rPr>
      <t>'distance'</t>
    </r>
    <r>
      <rPr>
        <sz val="11"/>
        <color theme="1"/>
        <rFont val="Calibri"/>
        <family val="2"/>
        <charset val="238"/>
        <scheme val="minor"/>
      </rPr>
      <t>);</t>
    </r>
  </si>
  <si>
    <t>Then, the ship's speed will be 100 divided to measured time (in seconds) for covering the distance of 51.44 m:</t>
  </si>
  <si>
    <t>←</t>
  </si>
  <si>
    <t>At each reading, will get the distance travelled by the ship from the moment of launching of the log screw.</t>
  </si>
  <si>
    <r>
      <t xml:space="preserve">time between the two readings </t>
    </r>
    <r>
      <rPr>
        <b/>
        <sz val="11"/>
        <color theme="1"/>
        <rFont val="Calibri"/>
        <family val="2"/>
        <charset val="238"/>
        <scheme val="minor"/>
      </rPr>
      <t>[in tenths of an hour]</t>
    </r>
    <r>
      <rPr>
        <sz val="11"/>
        <color theme="1"/>
        <rFont val="Calibri"/>
        <family val="2"/>
        <charset val="238"/>
        <scheme val="minor"/>
      </rPr>
      <t>; Ex: 1 hour 12 minutes = 1.2 hour;</t>
    </r>
  </si>
  <si>
    <t>The vessel speed can be determined with the help of LED control flashes:</t>
  </si>
  <si>
    <t>The time frame of 18 seconds was chosen because:</t>
  </si>
  <si>
    <r>
      <t xml:space="preserve">knowing the dynamic pressure produced by fluid flow, can determine the speed of the current (that is </t>
    </r>
    <r>
      <rPr>
        <b/>
        <sz val="11"/>
        <color theme="1"/>
        <rFont val="Calibri"/>
        <family val="2"/>
        <charset val="238"/>
        <scheme val="minor"/>
      </rPr>
      <t>ship's speed</t>
    </r>
    <r>
      <rPr>
        <sz val="11"/>
        <color theme="1"/>
        <rFont val="Calibri"/>
        <family val="2"/>
        <charset val="238"/>
        <scheme val="minor"/>
      </rPr>
      <t>).</t>
    </r>
  </si>
  <si>
    <t>The travelled distance can be read on the 'Distance Counter',</t>
  </si>
  <si>
    <t>the vessel speed can read on the 'Speed Indicator',</t>
  </si>
  <si>
    <t>(To be filled only in YELLOW cells)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</si>
</sst>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b/>
      <sz val="8"/>
      <color theme="1" tint="0.499984740745262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11" fillId="0" borderId="0" xfId="3" applyAlignment="1" applyProtection="1">
      <alignment horizontal="center"/>
      <protection hidden="1"/>
    </xf>
    <xf numFmtId="0" fontId="4" fillId="0" borderId="0" xfId="1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6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2" fillId="0" borderId="0" xfId="2" applyBorder="1" applyProtection="1"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Protection="1">
      <protection hidden="1"/>
    </xf>
    <xf numFmtId="0" fontId="3" fillId="2" borderId="5" xfId="0" applyFont="1" applyFill="1" applyBorder="1" applyProtection="1"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3" borderId="11" xfId="0" applyFill="1" applyBorder="1" applyProtection="1"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3" fillId="4" borderId="13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3" borderId="21" xfId="0" applyFill="1" applyBorder="1" applyProtection="1"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3" fillId="4" borderId="25" xfId="0" applyFont="1" applyFill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3" borderId="22" xfId="0" applyFill="1" applyBorder="1" applyProtection="1"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3" fillId="4" borderId="18" xfId="0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7" fillId="5" borderId="3" xfId="0" applyFont="1" applyFill="1" applyBorder="1" applyAlignment="1" applyProtection="1">
      <alignment horizontal="center"/>
      <protection hidden="1"/>
    </xf>
    <xf numFmtId="0" fontId="0" fillId="5" borderId="4" xfId="0" applyFill="1" applyBorder="1" applyProtection="1">
      <protection hidden="1"/>
    </xf>
    <xf numFmtId="0" fontId="0" fillId="5" borderId="6" xfId="0" applyFill="1" applyBorder="1" applyProtection="1">
      <protection hidden="1"/>
    </xf>
    <xf numFmtId="0" fontId="0" fillId="3" borderId="20" xfId="0" applyFill="1" applyBorder="1" applyProtection="1">
      <protection hidden="1"/>
    </xf>
    <xf numFmtId="0" fontId="0" fillId="5" borderId="7" xfId="0" applyFill="1" applyBorder="1" applyProtection="1">
      <protection hidden="1"/>
    </xf>
    <xf numFmtId="0" fontId="0" fillId="5" borderId="2" xfId="0" applyFill="1" applyBorder="1" applyProtection="1">
      <protection hidden="1"/>
    </xf>
    <xf numFmtId="0" fontId="0" fillId="5" borderId="8" xfId="0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0" fillId="3" borderId="7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22" xfId="0" applyFill="1" applyBorder="1" applyAlignment="1" applyProtection="1">
      <alignment horizontal="center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149"/>
  <sheetViews>
    <sheetView tabSelected="1" workbookViewId="0"/>
  </sheetViews>
  <sheetFormatPr defaultRowHeight="15" x14ac:dyDescent="0.25"/>
  <cols>
    <col min="1" max="16384" width="9.140625" style="3"/>
  </cols>
  <sheetData>
    <row r="1" spans="1:15" ht="23.25" x14ac:dyDescent="0.35">
      <c r="A1" s="2" t="s">
        <v>0</v>
      </c>
    </row>
    <row r="2" spans="1:15" x14ac:dyDescent="0.25">
      <c r="A2" s="4" t="s">
        <v>1</v>
      </c>
    </row>
    <row r="3" spans="1:15" ht="23.25" x14ac:dyDescent="0.35">
      <c r="A3" s="5" t="s">
        <v>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5" spans="1:15" x14ac:dyDescent="0.25">
      <c r="A5" s="1" t="s">
        <v>113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7" spans="1:15" ht="20.25" thickBot="1" x14ac:dyDescent="0.35">
      <c r="A7" s="6" t="s">
        <v>22</v>
      </c>
      <c r="B7" s="6"/>
      <c r="C7" s="7"/>
    </row>
    <row r="8" spans="1:15" ht="15.75" thickTop="1" x14ac:dyDescent="0.25"/>
    <row r="9" spans="1:15" x14ac:dyDescent="0.25">
      <c r="A9" s="3" t="s">
        <v>96</v>
      </c>
    </row>
    <row r="10" spans="1:15" ht="15.75" thickBot="1" x14ac:dyDescent="0.3"/>
    <row r="11" spans="1:15" ht="15.75" thickBot="1" x14ac:dyDescent="0.3">
      <c r="B11" s="8" t="s">
        <v>2</v>
      </c>
      <c r="C11" s="9" t="s">
        <v>3</v>
      </c>
      <c r="D11" s="10">
        <v>1</v>
      </c>
      <c r="E11" s="11" t="s">
        <v>13</v>
      </c>
    </row>
    <row r="12" spans="1:15" ht="15.75" thickBot="1" x14ac:dyDescent="0.3">
      <c r="B12" s="12"/>
      <c r="C12" s="13"/>
      <c r="D12" s="14">
        <v>120</v>
      </c>
      <c r="E12" s="15"/>
    </row>
    <row r="14" spans="1:15" x14ac:dyDescent="0.25">
      <c r="A14" s="3" t="s">
        <v>97</v>
      </c>
    </row>
    <row r="15" spans="1:15" ht="15.75" thickBot="1" x14ac:dyDescent="0.3"/>
    <row r="16" spans="1:15" ht="15.75" thickBot="1" x14ac:dyDescent="0.3">
      <c r="B16" s="16" t="s">
        <v>14</v>
      </c>
      <c r="C16" s="9" t="s">
        <v>3</v>
      </c>
      <c r="D16" s="10">
        <v>1852</v>
      </c>
      <c r="E16" s="9" t="s">
        <v>3</v>
      </c>
      <c r="F16" s="9">
        <v>15.43</v>
      </c>
      <c r="G16" s="11" t="s">
        <v>4</v>
      </c>
    </row>
    <row r="17" spans="1:12" ht="15.75" thickBot="1" x14ac:dyDescent="0.3">
      <c r="B17" s="17">
        <v>120</v>
      </c>
      <c r="C17" s="13"/>
      <c r="D17" s="14">
        <v>120</v>
      </c>
      <c r="E17" s="13"/>
      <c r="F17" s="13"/>
      <c r="G17" s="15"/>
    </row>
    <row r="19" spans="1:12" x14ac:dyDescent="0.25">
      <c r="A19" s="3" t="s">
        <v>15</v>
      </c>
    </row>
    <row r="20" spans="1:12" ht="15.75" thickBot="1" x14ac:dyDescent="0.3"/>
    <row r="21" spans="1:12" ht="15.75" thickBot="1" x14ac:dyDescent="0.3">
      <c r="B21" s="18" t="s">
        <v>16</v>
      </c>
      <c r="C21" s="10" t="s">
        <v>3</v>
      </c>
      <c r="D21" s="19" t="s">
        <v>5</v>
      </c>
      <c r="E21" s="20" t="s">
        <v>4</v>
      </c>
    </row>
    <row r="23" spans="1:12" x14ac:dyDescent="0.25">
      <c r="A23" s="3" t="s">
        <v>100</v>
      </c>
    </row>
    <row r="24" spans="1:12" x14ac:dyDescent="0.25">
      <c r="B24" s="21" t="s">
        <v>98</v>
      </c>
    </row>
    <row r="26" spans="1:12" x14ac:dyDescent="0.25">
      <c r="A26" s="3" t="s">
        <v>17</v>
      </c>
    </row>
    <row r="27" spans="1:12" x14ac:dyDescent="0.25">
      <c r="B27" s="21" t="s">
        <v>99</v>
      </c>
    </row>
    <row r="29" spans="1:12" ht="15.75" thickBot="1" x14ac:dyDescent="0.3">
      <c r="A29" s="3" t="s">
        <v>18</v>
      </c>
      <c r="G29" s="22" t="s">
        <v>20</v>
      </c>
    </row>
    <row r="30" spans="1:12" ht="15.75" thickBot="1" x14ac:dyDescent="0.3">
      <c r="B30" s="18" t="s">
        <v>16</v>
      </c>
      <c r="C30" s="10" t="s">
        <v>3</v>
      </c>
      <c r="D30" s="19" t="s">
        <v>19</v>
      </c>
      <c r="E30" s="20" t="s">
        <v>4</v>
      </c>
      <c r="F30" s="23" t="s">
        <v>3</v>
      </c>
      <c r="G30" s="24">
        <v>8</v>
      </c>
      <c r="H30" s="25" t="s">
        <v>8</v>
      </c>
      <c r="I30" s="26">
        <v>14.62</v>
      </c>
      <c r="J30" s="25" t="s">
        <v>3</v>
      </c>
      <c r="K30" s="27">
        <f>G30*I30</f>
        <v>116.96</v>
      </c>
      <c r="L30" s="22" t="s">
        <v>6</v>
      </c>
    </row>
    <row r="32" spans="1:12" ht="20.25" thickBot="1" x14ac:dyDescent="0.35">
      <c r="A32" s="6" t="s">
        <v>21</v>
      </c>
      <c r="B32" s="6"/>
      <c r="C32" s="6"/>
    </row>
    <row r="33" spans="1:5" ht="15.75" thickTop="1" x14ac:dyDescent="0.25"/>
    <row r="34" spans="1:5" x14ac:dyDescent="0.25">
      <c r="A34" s="3" t="s">
        <v>23</v>
      </c>
    </row>
    <row r="36" spans="1:5" x14ac:dyDescent="0.25">
      <c r="A36" s="28" t="s">
        <v>24</v>
      </c>
    </row>
    <row r="38" spans="1:5" x14ac:dyDescent="0.25">
      <c r="B38" s="3" t="s">
        <v>25</v>
      </c>
    </row>
    <row r="39" spans="1:5" ht="15.75" thickBot="1" x14ac:dyDescent="0.3"/>
    <row r="40" spans="1:5" ht="15.75" thickBot="1" x14ac:dyDescent="0.3">
      <c r="B40" s="29" t="s">
        <v>31</v>
      </c>
      <c r="C40" s="30"/>
      <c r="D40" s="9" t="s">
        <v>3</v>
      </c>
      <c r="E40" s="20" t="s">
        <v>26</v>
      </c>
    </row>
    <row r="41" spans="1:5" ht="15.75" thickBot="1" x14ac:dyDescent="0.3">
      <c r="B41" s="31">
        <v>3600</v>
      </c>
      <c r="C41" s="32"/>
      <c r="D41" s="13"/>
      <c r="E41" s="33" t="s">
        <v>27</v>
      </c>
    </row>
    <row r="43" spans="1:5" x14ac:dyDescent="0.25">
      <c r="B43" s="3" t="s">
        <v>28</v>
      </c>
    </row>
    <row r="44" spans="1:5" x14ac:dyDescent="0.25">
      <c r="C44" s="22" t="s">
        <v>34</v>
      </c>
      <c r="D44" s="22"/>
      <c r="E44" s="3" t="s">
        <v>101</v>
      </c>
    </row>
    <row r="45" spans="1:5" x14ac:dyDescent="0.25">
      <c r="C45" s="22" t="s">
        <v>30</v>
      </c>
      <c r="D45" s="22" t="s">
        <v>6</v>
      </c>
      <c r="E45" s="3" t="s">
        <v>102</v>
      </c>
    </row>
    <row r="46" spans="1:5" x14ac:dyDescent="0.25">
      <c r="C46" s="22" t="s">
        <v>29</v>
      </c>
      <c r="D46" s="22" t="s">
        <v>7</v>
      </c>
      <c r="E46" s="3" t="s">
        <v>103</v>
      </c>
    </row>
    <row r="48" spans="1:5" x14ac:dyDescent="0.25">
      <c r="B48" s="3" t="s">
        <v>32</v>
      </c>
    </row>
    <row r="49" spans="1:15" ht="15.75" thickBot="1" x14ac:dyDescent="0.3">
      <c r="L49" s="34" t="s">
        <v>44</v>
      </c>
    </row>
    <row r="50" spans="1:15" ht="15.75" thickBot="1" x14ac:dyDescent="0.3">
      <c r="B50" s="8" t="s">
        <v>33</v>
      </c>
      <c r="C50" s="9" t="s">
        <v>3</v>
      </c>
      <c r="D50" s="10">
        <v>3600</v>
      </c>
      <c r="E50" s="9" t="s">
        <v>8</v>
      </c>
      <c r="F50" s="10" t="s">
        <v>26</v>
      </c>
      <c r="G50" s="9" t="s">
        <v>3</v>
      </c>
      <c r="H50" s="9" t="s">
        <v>9</v>
      </c>
      <c r="I50" s="20" t="s">
        <v>26</v>
      </c>
      <c r="J50" s="35" t="s">
        <v>3</v>
      </c>
      <c r="K50" s="36">
        <v>1.9458</v>
      </c>
      <c r="L50" s="37">
        <v>180</v>
      </c>
      <c r="M50" s="38" t="s">
        <v>3</v>
      </c>
      <c r="N50" s="39">
        <f>K50*(L50/L51)</f>
        <v>16.678285714285714</v>
      </c>
      <c r="O50" s="40" t="s">
        <v>35</v>
      </c>
    </row>
    <row r="51" spans="1:15" ht="15.75" thickBot="1" x14ac:dyDescent="0.3">
      <c r="B51" s="12"/>
      <c r="C51" s="13"/>
      <c r="D51" s="14">
        <v>1852</v>
      </c>
      <c r="E51" s="13"/>
      <c r="F51" s="14" t="s">
        <v>27</v>
      </c>
      <c r="G51" s="13"/>
      <c r="H51" s="13"/>
      <c r="I51" s="33" t="s">
        <v>27</v>
      </c>
      <c r="J51" s="35"/>
      <c r="K51" s="41"/>
      <c r="L51" s="42">
        <v>21</v>
      </c>
      <c r="M51" s="43"/>
      <c r="N51" s="44"/>
      <c r="O51" s="45"/>
    </row>
    <row r="52" spans="1:15" x14ac:dyDescent="0.25">
      <c r="L52" s="22" t="s">
        <v>45</v>
      </c>
    </row>
    <row r="53" spans="1:15" x14ac:dyDescent="0.25">
      <c r="B53" s="3" t="s">
        <v>36</v>
      </c>
    </row>
    <row r="54" spans="1:15" ht="15.75" thickBot="1" x14ac:dyDescent="0.3">
      <c r="H54" s="34" t="s">
        <v>44</v>
      </c>
    </row>
    <row r="55" spans="1:15" ht="15.75" thickBot="1" x14ac:dyDescent="0.3">
      <c r="B55" s="8" t="s">
        <v>33</v>
      </c>
      <c r="C55" s="9" t="s">
        <v>3</v>
      </c>
      <c r="D55" s="30" t="s">
        <v>41</v>
      </c>
      <c r="E55" s="46"/>
      <c r="F55" s="35" t="s">
        <v>3</v>
      </c>
      <c r="G55" s="47" t="s">
        <v>42</v>
      </c>
      <c r="H55" s="37">
        <v>180</v>
      </c>
      <c r="I55" s="38" t="s">
        <v>3</v>
      </c>
      <c r="J55" s="48">
        <f>(2*H55)/G56</f>
        <v>17.142857142857142</v>
      </c>
      <c r="K55" s="49" t="s">
        <v>35</v>
      </c>
    </row>
    <row r="56" spans="1:15" ht="15.75" thickBot="1" x14ac:dyDescent="0.3">
      <c r="B56" s="12"/>
      <c r="C56" s="13"/>
      <c r="D56" s="32" t="s">
        <v>27</v>
      </c>
      <c r="E56" s="50"/>
      <c r="F56" s="35"/>
      <c r="G56" s="51">
        <v>21</v>
      </c>
      <c r="H56" s="52"/>
      <c r="I56" s="43"/>
      <c r="J56" s="53"/>
      <c r="K56" s="49"/>
    </row>
    <row r="57" spans="1:15" ht="14.25" customHeight="1" x14ac:dyDescent="0.25">
      <c r="G57" s="54" t="s">
        <v>45</v>
      </c>
      <c r="H57" s="54"/>
    </row>
    <row r="59" spans="1:15" x14ac:dyDescent="0.25">
      <c r="A59" s="28" t="s">
        <v>37</v>
      </c>
    </row>
    <row r="61" spans="1:15" x14ac:dyDescent="0.25">
      <c r="B61" s="3" t="s">
        <v>38</v>
      </c>
    </row>
    <row r="62" spans="1:15" ht="15.75" thickBot="1" x14ac:dyDescent="0.3"/>
    <row r="63" spans="1:15" ht="15.75" thickBot="1" x14ac:dyDescent="0.3">
      <c r="B63" s="8" t="s">
        <v>16</v>
      </c>
      <c r="C63" s="9" t="s">
        <v>3</v>
      </c>
      <c r="D63" s="10">
        <v>1852</v>
      </c>
      <c r="E63" s="9" t="s">
        <v>10</v>
      </c>
      <c r="F63" s="9" t="s">
        <v>3</v>
      </c>
      <c r="G63" s="9">
        <v>51.44</v>
      </c>
      <c r="H63" s="11" t="s">
        <v>4</v>
      </c>
    </row>
    <row r="64" spans="1:15" ht="15.75" thickBot="1" x14ac:dyDescent="0.3">
      <c r="B64" s="12"/>
      <c r="C64" s="13"/>
      <c r="D64" s="14">
        <v>3600</v>
      </c>
      <c r="E64" s="13"/>
      <c r="F64" s="13"/>
      <c r="G64" s="13"/>
      <c r="H64" s="15"/>
    </row>
    <row r="66" spans="1:14" x14ac:dyDescent="0.25">
      <c r="B66" s="3" t="s">
        <v>104</v>
      </c>
    </row>
    <row r="67" spans="1:14" ht="15.75" thickBot="1" x14ac:dyDescent="0.3"/>
    <row r="68" spans="1:14" ht="15.75" thickBot="1" x14ac:dyDescent="0.3">
      <c r="B68" s="8" t="s">
        <v>33</v>
      </c>
      <c r="C68" s="9" t="s">
        <v>3</v>
      </c>
      <c r="D68" s="20">
        <v>100</v>
      </c>
      <c r="E68" s="35" t="s">
        <v>3</v>
      </c>
      <c r="F68" s="55">
        <v>100</v>
      </c>
      <c r="G68" s="38" t="s">
        <v>3</v>
      </c>
      <c r="H68" s="48">
        <f>F68/F69</f>
        <v>12.5</v>
      </c>
      <c r="I68" s="49" t="s">
        <v>35</v>
      </c>
      <c r="J68" s="56" t="s">
        <v>105</v>
      </c>
      <c r="K68" s="57" t="s">
        <v>65</v>
      </c>
      <c r="L68" s="58" t="s">
        <v>66</v>
      </c>
      <c r="M68" s="58"/>
      <c r="N68" s="59"/>
    </row>
    <row r="69" spans="1:14" ht="15.75" thickBot="1" x14ac:dyDescent="0.3">
      <c r="B69" s="12"/>
      <c r="C69" s="13"/>
      <c r="D69" s="33" t="s">
        <v>27</v>
      </c>
      <c r="E69" s="35"/>
      <c r="F69" s="60">
        <v>8</v>
      </c>
      <c r="G69" s="43"/>
      <c r="H69" s="53"/>
      <c r="I69" s="49"/>
      <c r="K69" s="61"/>
      <c r="L69" s="62" t="s">
        <v>67</v>
      </c>
      <c r="M69" s="62"/>
      <c r="N69" s="63"/>
    </row>
    <row r="70" spans="1:14" x14ac:dyDescent="0.25">
      <c r="F70" s="22" t="s">
        <v>45</v>
      </c>
    </row>
    <row r="71" spans="1:14" x14ac:dyDescent="0.25">
      <c r="B71" s="3" t="s">
        <v>28</v>
      </c>
    </row>
    <row r="72" spans="1:14" x14ac:dyDescent="0.25">
      <c r="C72" s="22" t="s">
        <v>34</v>
      </c>
      <c r="D72" s="22" t="s">
        <v>35</v>
      </c>
      <c r="E72" s="3" t="s">
        <v>39</v>
      </c>
    </row>
    <row r="73" spans="1:14" x14ac:dyDescent="0.25">
      <c r="C73" s="22" t="s">
        <v>29</v>
      </c>
      <c r="D73" s="22" t="s">
        <v>7</v>
      </c>
      <c r="E73" s="3" t="s">
        <v>40</v>
      </c>
    </row>
    <row r="75" spans="1:14" ht="20.25" thickBot="1" x14ac:dyDescent="0.35">
      <c r="A75" s="6" t="s">
        <v>43</v>
      </c>
      <c r="B75" s="6"/>
      <c r="C75" s="6"/>
      <c r="D75" s="3" t="s">
        <v>64</v>
      </c>
    </row>
    <row r="76" spans="1:14" ht="15.75" thickTop="1" x14ac:dyDescent="0.25"/>
    <row r="77" spans="1:14" x14ac:dyDescent="0.25">
      <c r="A77" s="28" t="s">
        <v>46</v>
      </c>
      <c r="D77" s="3" t="s">
        <v>47</v>
      </c>
    </row>
    <row r="78" spans="1:14" x14ac:dyDescent="0.25">
      <c r="D78" s="3" t="s">
        <v>48</v>
      </c>
    </row>
    <row r="79" spans="1:14" x14ac:dyDescent="0.25">
      <c r="D79" s="3" t="s">
        <v>49</v>
      </c>
    </row>
    <row r="80" spans="1:14" x14ac:dyDescent="0.25">
      <c r="D80" s="3" t="s">
        <v>50</v>
      </c>
    </row>
    <row r="82" spans="1:13" x14ac:dyDescent="0.25">
      <c r="A82" s="3" t="s">
        <v>106</v>
      </c>
    </row>
    <row r="84" spans="1:13" x14ac:dyDescent="0.25">
      <c r="A84" s="3" t="s">
        <v>51</v>
      </c>
    </row>
    <row r="86" spans="1:13" x14ac:dyDescent="0.25">
      <c r="A86" s="28" t="s">
        <v>52</v>
      </c>
    </row>
    <row r="88" spans="1:13" x14ac:dyDescent="0.25">
      <c r="B88" s="3" t="s">
        <v>53</v>
      </c>
    </row>
    <row r="89" spans="1:13" ht="15.75" thickBot="1" x14ac:dyDescent="0.3">
      <c r="H89" s="34" t="s">
        <v>55</v>
      </c>
      <c r="J89" s="34" t="s">
        <v>56</v>
      </c>
    </row>
    <row r="90" spans="1:13" ht="15.75" thickBot="1" x14ac:dyDescent="0.3">
      <c r="B90" s="16" t="s">
        <v>33</v>
      </c>
      <c r="C90" s="10" t="s">
        <v>3</v>
      </c>
      <c r="D90" s="30" t="s">
        <v>63</v>
      </c>
      <c r="E90" s="30"/>
      <c r="F90" s="46"/>
      <c r="G90" s="23" t="s">
        <v>3</v>
      </c>
      <c r="H90" s="24">
        <v>35.700000000000003</v>
      </c>
      <c r="I90" s="25" t="s">
        <v>54</v>
      </c>
      <c r="J90" s="64">
        <v>24.4</v>
      </c>
      <c r="K90" s="25" t="s">
        <v>3</v>
      </c>
      <c r="L90" s="27">
        <f>H90-J90</f>
        <v>11.300000000000004</v>
      </c>
      <c r="M90" s="22" t="s">
        <v>35</v>
      </c>
    </row>
    <row r="92" spans="1:13" x14ac:dyDescent="0.25">
      <c r="B92" s="3" t="s">
        <v>28</v>
      </c>
    </row>
    <row r="93" spans="1:13" x14ac:dyDescent="0.25">
      <c r="C93" s="22" t="s">
        <v>34</v>
      </c>
      <c r="E93" s="3" t="s">
        <v>39</v>
      </c>
    </row>
    <row r="94" spans="1:13" x14ac:dyDescent="0.25">
      <c r="C94" s="22" t="s">
        <v>57</v>
      </c>
      <c r="E94" s="3" t="s">
        <v>59</v>
      </c>
    </row>
    <row r="95" spans="1:13" x14ac:dyDescent="0.25">
      <c r="C95" s="22" t="s">
        <v>58</v>
      </c>
      <c r="E95" s="3" t="s">
        <v>60</v>
      </c>
    </row>
    <row r="97" spans="1:13" x14ac:dyDescent="0.25">
      <c r="A97" s="28" t="s">
        <v>61</v>
      </c>
    </row>
    <row r="98" spans="1:13" x14ac:dyDescent="0.25">
      <c r="A98" s="28"/>
    </row>
    <row r="99" spans="1:13" x14ac:dyDescent="0.25">
      <c r="B99" s="3" t="s">
        <v>62</v>
      </c>
    </row>
    <row r="100" spans="1:13" ht="15.75" thickBot="1" x14ac:dyDescent="0.3">
      <c r="H100" s="34" t="s">
        <v>55</v>
      </c>
      <c r="J100" s="34" t="s">
        <v>56</v>
      </c>
    </row>
    <row r="101" spans="1:13" ht="15.75" thickBot="1" x14ac:dyDescent="0.3">
      <c r="B101" s="8" t="s">
        <v>33</v>
      </c>
      <c r="C101" s="9" t="s">
        <v>3</v>
      </c>
      <c r="D101" s="30" t="s">
        <v>63</v>
      </c>
      <c r="E101" s="30"/>
      <c r="F101" s="46"/>
      <c r="G101" s="35" t="s">
        <v>3</v>
      </c>
      <c r="H101" s="65">
        <v>49.2</v>
      </c>
      <c r="I101" s="66" t="s">
        <v>54</v>
      </c>
      <c r="J101" s="37">
        <v>35.700000000000003</v>
      </c>
      <c r="K101" s="38" t="s">
        <v>3</v>
      </c>
      <c r="L101" s="48">
        <f>(H101-J101)/H102</f>
        <v>11.25</v>
      </c>
      <c r="M101" s="49" t="s">
        <v>35</v>
      </c>
    </row>
    <row r="102" spans="1:13" ht="15.75" thickBot="1" x14ac:dyDescent="0.3">
      <c r="B102" s="12"/>
      <c r="C102" s="13"/>
      <c r="D102" s="32" t="s">
        <v>27</v>
      </c>
      <c r="E102" s="32"/>
      <c r="F102" s="50"/>
      <c r="G102" s="35"/>
      <c r="H102" s="68">
        <v>1.2</v>
      </c>
      <c r="I102" s="69"/>
      <c r="J102" s="70"/>
      <c r="K102" s="43"/>
      <c r="L102" s="53"/>
      <c r="M102" s="49"/>
    </row>
    <row r="103" spans="1:13" x14ac:dyDescent="0.25">
      <c r="H103" s="54" t="s">
        <v>45</v>
      </c>
      <c r="I103" s="54"/>
      <c r="J103" s="54"/>
    </row>
    <row r="104" spans="1:13" x14ac:dyDescent="0.25">
      <c r="B104" s="3" t="s">
        <v>28</v>
      </c>
    </row>
    <row r="105" spans="1:13" x14ac:dyDescent="0.25">
      <c r="C105" s="22" t="s">
        <v>34</v>
      </c>
      <c r="E105" s="3" t="s">
        <v>39</v>
      </c>
    </row>
    <row r="106" spans="1:13" x14ac:dyDescent="0.25">
      <c r="C106" s="22" t="s">
        <v>57</v>
      </c>
      <c r="E106" s="3" t="s">
        <v>59</v>
      </c>
    </row>
    <row r="107" spans="1:13" x14ac:dyDescent="0.25">
      <c r="C107" s="22" t="s">
        <v>58</v>
      </c>
      <c r="E107" s="3" t="s">
        <v>60</v>
      </c>
    </row>
    <row r="108" spans="1:13" x14ac:dyDescent="0.25">
      <c r="C108" s="22" t="s">
        <v>29</v>
      </c>
      <c r="E108" s="3" t="s">
        <v>107</v>
      </c>
    </row>
    <row r="110" spans="1:13" ht="20.25" thickBot="1" x14ac:dyDescent="0.35">
      <c r="A110" s="6" t="s">
        <v>69</v>
      </c>
      <c r="B110" s="6"/>
      <c r="C110" s="6"/>
      <c r="D110" s="6"/>
    </row>
    <row r="111" spans="1:13" ht="15.75" thickTop="1" x14ac:dyDescent="0.25"/>
    <row r="112" spans="1:13" x14ac:dyDescent="0.25">
      <c r="A112" s="3" t="s">
        <v>70</v>
      </c>
    </row>
    <row r="114" spans="1:4" x14ac:dyDescent="0.25">
      <c r="A114" s="28" t="s">
        <v>24</v>
      </c>
    </row>
    <row r="116" spans="1:4" x14ac:dyDescent="0.25">
      <c r="A116" s="3" t="s">
        <v>111</v>
      </c>
    </row>
    <row r="117" spans="1:4" x14ac:dyDescent="0.25">
      <c r="A117" s="23" t="s">
        <v>94</v>
      </c>
    </row>
    <row r="118" spans="1:4" x14ac:dyDescent="0.25">
      <c r="A118" s="3" t="s">
        <v>112</v>
      </c>
    </row>
    <row r="119" spans="1:4" x14ac:dyDescent="0.25">
      <c r="A119" s="23" t="s">
        <v>95</v>
      </c>
    </row>
    <row r="120" spans="1:4" x14ac:dyDescent="0.25">
      <c r="A120" s="23"/>
    </row>
    <row r="121" spans="1:4" x14ac:dyDescent="0.25">
      <c r="A121" s="67" t="s">
        <v>37</v>
      </c>
    </row>
    <row r="123" spans="1:4" x14ac:dyDescent="0.25">
      <c r="A123" s="3" t="s">
        <v>108</v>
      </c>
    </row>
    <row r="124" spans="1:4" x14ac:dyDescent="0.25">
      <c r="A124" s="3">
        <v>1</v>
      </c>
      <c r="B124" s="3" t="s">
        <v>71</v>
      </c>
    </row>
    <row r="125" spans="1:4" x14ac:dyDescent="0.25">
      <c r="A125" s="3">
        <v>2</v>
      </c>
      <c r="B125" s="3" t="s">
        <v>72</v>
      </c>
    </row>
    <row r="127" spans="1:4" x14ac:dyDescent="0.25">
      <c r="A127" s="3" t="s">
        <v>109</v>
      </c>
    </row>
    <row r="128" spans="1:4" x14ac:dyDescent="0.25">
      <c r="A128" s="3">
        <v>1</v>
      </c>
      <c r="B128" s="3" t="s">
        <v>73</v>
      </c>
      <c r="D128" s="3" t="s">
        <v>75</v>
      </c>
    </row>
    <row r="129" spans="1:7" x14ac:dyDescent="0.25">
      <c r="A129" s="3">
        <v>2</v>
      </c>
      <c r="B129" s="3" t="s">
        <v>74</v>
      </c>
      <c r="D129" s="3" t="s">
        <v>76</v>
      </c>
    </row>
    <row r="130" spans="1:7" x14ac:dyDescent="0.25">
      <c r="A130" s="3">
        <v>3</v>
      </c>
      <c r="B130" s="3" t="s">
        <v>93</v>
      </c>
      <c r="D130" s="3" t="s">
        <v>91</v>
      </c>
    </row>
    <row r="131" spans="1:7" x14ac:dyDescent="0.25">
      <c r="A131" s="3">
        <v>4</v>
      </c>
      <c r="D131" s="3" t="s">
        <v>77</v>
      </c>
    </row>
    <row r="132" spans="1:7" ht="15.75" thickBot="1" x14ac:dyDescent="0.3"/>
    <row r="133" spans="1:7" ht="15.75" thickBot="1" x14ac:dyDescent="0.3">
      <c r="B133" s="8" t="s">
        <v>68</v>
      </c>
      <c r="C133" s="9" t="s">
        <v>3</v>
      </c>
      <c r="D133" s="10">
        <v>3600</v>
      </c>
      <c r="E133" s="9" t="s">
        <v>3</v>
      </c>
      <c r="F133" s="9">
        <v>18</v>
      </c>
      <c r="G133" s="11" t="s">
        <v>92</v>
      </c>
    </row>
    <row r="134" spans="1:7" ht="15.75" thickBot="1" x14ac:dyDescent="0.3">
      <c r="B134" s="12"/>
      <c r="C134" s="13"/>
      <c r="D134" s="14">
        <v>200</v>
      </c>
      <c r="E134" s="13"/>
      <c r="F134" s="13"/>
      <c r="G134" s="15"/>
    </row>
    <row r="136" spans="1:7" x14ac:dyDescent="0.25">
      <c r="A136" s="3">
        <v>5</v>
      </c>
      <c r="D136" s="3" t="s">
        <v>78</v>
      </c>
    </row>
    <row r="137" spans="1:7" x14ac:dyDescent="0.25">
      <c r="A137" s="3">
        <v>6</v>
      </c>
      <c r="B137" s="3" t="s">
        <v>79</v>
      </c>
      <c r="D137" s="3" t="s">
        <v>82</v>
      </c>
      <c r="G137" s="3" t="s">
        <v>84</v>
      </c>
    </row>
    <row r="138" spans="1:7" x14ac:dyDescent="0.25">
      <c r="D138" s="3" t="s">
        <v>80</v>
      </c>
      <c r="G138" s="3" t="s">
        <v>85</v>
      </c>
    </row>
    <row r="139" spans="1:7" x14ac:dyDescent="0.25">
      <c r="D139" s="3" t="s">
        <v>81</v>
      </c>
      <c r="G139" s="3" t="s">
        <v>86</v>
      </c>
    </row>
    <row r="140" spans="1:7" x14ac:dyDescent="0.25">
      <c r="A140" s="3">
        <v>7</v>
      </c>
      <c r="D140" s="3" t="s">
        <v>83</v>
      </c>
    </row>
    <row r="142" spans="1:7" ht="20.25" thickBot="1" x14ac:dyDescent="0.35">
      <c r="A142" s="6" t="s">
        <v>87</v>
      </c>
      <c r="B142" s="6"/>
      <c r="C142" s="6"/>
    </row>
    <row r="143" spans="1:7" ht="15.75" thickTop="1" x14ac:dyDescent="0.25"/>
    <row r="144" spans="1:7" x14ac:dyDescent="0.25">
      <c r="A144" s="28" t="s">
        <v>88</v>
      </c>
    </row>
    <row r="145" spans="1:2" x14ac:dyDescent="0.25">
      <c r="B145" s="3" t="s">
        <v>89</v>
      </c>
    </row>
    <row r="146" spans="1:2" x14ac:dyDescent="0.25">
      <c r="B146" s="23" t="s">
        <v>90</v>
      </c>
    </row>
    <row r="147" spans="1:2" x14ac:dyDescent="0.25">
      <c r="B147" s="3" t="s">
        <v>110</v>
      </c>
    </row>
    <row r="149" spans="1:2" x14ac:dyDescent="0.25">
      <c r="A149" s="4" t="s">
        <v>12</v>
      </c>
    </row>
  </sheetData>
  <sheetProtection algorithmName="SHA-512" hashValue="+Zu1UvUZj80ne27Bm6LbygB8Q2kYz9JpDndIkhCo+jdaiOeb1ghP0xkefucMar4iKZPgS/CIuKO0KhwEeKmLiQ==" saltValue="nC7QmKFfojeGfm/KulX8Tw==" spinCount="100000" sheet="1" objects="1" scenarios="1"/>
  <protectedRanges>
    <protectedRange sqref="H102:J102" name="Zonă7"/>
    <protectedRange sqref="H101 J101" name="Zonă6"/>
    <protectedRange sqref="F69" name="Zonă4"/>
    <protectedRange sqref="L50:L51" name="Zonă2"/>
    <protectedRange sqref="G30" name="Zonă1"/>
    <protectedRange sqref="H55 G56:H56" name="Zonă3"/>
    <protectedRange sqref="H90 J90" name="Zonă5"/>
  </protectedRanges>
  <mergeCells count="60">
    <mergeCell ref="A5:O5"/>
    <mergeCell ref="H102:J102"/>
    <mergeCell ref="M101:M102"/>
    <mergeCell ref="L101:L102"/>
    <mergeCell ref="K101:K102"/>
    <mergeCell ref="H103:J103"/>
    <mergeCell ref="N50:N51"/>
    <mergeCell ref="O50:O51"/>
    <mergeCell ref="D56:E56"/>
    <mergeCell ref="D55:E55"/>
    <mergeCell ref="F55:F56"/>
    <mergeCell ref="G56:H56"/>
    <mergeCell ref="I55:I56"/>
    <mergeCell ref="J55:J56"/>
    <mergeCell ref="K55:K56"/>
    <mergeCell ref="I68:I69"/>
    <mergeCell ref="H68:H69"/>
    <mergeCell ref="J50:J51"/>
    <mergeCell ref="K50:K51"/>
    <mergeCell ref="M50:M51"/>
    <mergeCell ref="G57:H57"/>
    <mergeCell ref="G50:G51"/>
    <mergeCell ref="C101:C102"/>
    <mergeCell ref="B101:B102"/>
    <mergeCell ref="G133:G134"/>
    <mergeCell ref="F133:F134"/>
    <mergeCell ref="E133:E134"/>
    <mergeCell ref="C133:C134"/>
    <mergeCell ref="B133:B134"/>
    <mergeCell ref="D90:F90"/>
    <mergeCell ref="D101:F101"/>
    <mergeCell ref="D102:F102"/>
    <mergeCell ref="G101:G102"/>
    <mergeCell ref="A3:O3"/>
    <mergeCell ref="C11:C12"/>
    <mergeCell ref="B11:B12"/>
    <mergeCell ref="E11:E12"/>
    <mergeCell ref="E16:E17"/>
    <mergeCell ref="C16:C17"/>
    <mergeCell ref="F16:F17"/>
    <mergeCell ref="G16:G17"/>
    <mergeCell ref="C50:C51"/>
    <mergeCell ref="B50:B51"/>
    <mergeCell ref="E50:E51"/>
    <mergeCell ref="H50:H51"/>
    <mergeCell ref="B41:C41"/>
    <mergeCell ref="B40:C40"/>
    <mergeCell ref="D40:D41"/>
    <mergeCell ref="H63:H64"/>
    <mergeCell ref="C68:C69"/>
    <mergeCell ref="B68:B69"/>
    <mergeCell ref="C55:C56"/>
    <mergeCell ref="B55:B56"/>
    <mergeCell ref="C63:C64"/>
    <mergeCell ref="B63:B64"/>
    <mergeCell ref="G63:G64"/>
    <mergeCell ref="F63:F64"/>
    <mergeCell ref="E63:E64"/>
    <mergeCell ref="E68:E69"/>
    <mergeCell ref="G68:G69"/>
  </mergeCells>
  <pageMargins left="0.25" right="0.25" top="0.75" bottom="0.75" header="0.3" footer="0.3"/>
  <pageSetup paperSize="9" orientation="landscape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Introduction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2017-01-16T20:22:13Z</cp:lastPrinted>
  <dcterms:created xsi:type="dcterms:W3CDTF">2017-01-12T16:05:51Z</dcterms:created>
  <dcterms:modified xsi:type="dcterms:W3CDTF">2017-01-16T20:44:14Z</dcterms:modified>
</cp:coreProperties>
</file>