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gHVnGW/iyTEfU75+5w6MGu19/JO/AwwvoPj+dEKi5aAsoTCyVDrfejv4/kcCfr7JR++rIWdqxu8uEWzFZpeXeA==" workbookSaltValue="0KLc5zjX19D0jSGmwtTODg==" workbookSpinCount="100000" lockStructure="1"/>
  <bookViews>
    <workbookView xWindow="0" yWindow="0" windowWidth="20460" windowHeight="7650"/>
  </bookViews>
  <sheets>
    <sheet name="Introduction" sheetId="1" r:id="rId1"/>
    <sheet name="Speed error" sheetId="2" r:id="rId2"/>
    <sheet name="Calculation" sheetId="4" state="hidden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4" l="1"/>
  <c r="H13" i="4" s="1"/>
  <c r="H14" i="4" s="1"/>
  <c r="H9" i="4"/>
  <c r="H10" i="4" s="1"/>
  <c r="H11" i="4" s="1"/>
  <c r="H8" i="4"/>
  <c r="G12" i="4"/>
  <c r="G13" i="4" s="1"/>
  <c r="G14" i="4" s="1"/>
  <c r="G9" i="4"/>
  <c r="G10" i="4" s="1"/>
  <c r="G11" i="4" s="1"/>
  <c r="G8" i="4"/>
  <c r="F9" i="4"/>
  <c r="F10" i="4" s="1"/>
  <c r="F11" i="4" s="1"/>
  <c r="F12" i="4"/>
  <c r="F13" i="4" s="1"/>
  <c r="F14" i="4" s="1"/>
  <c r="F8" i="4"/>
  <c r="G15" i="4" l="1"/>
  <c r="G16" i="4" s="1"/>
  <c r="H13" i="2" s="1"/>
  <c r="H15" i="4"/>
  <c r="H16" i="4" s="1"/>
  <c r="I13" i="2" s="1"/>
  <c r="F15" i="4"/>
  <c r="F16" i="4" s="1"/>
  <c r="G13" i="2" s="1"/>
</calcChain>
</file>

<file path=xl/comments1.xml><?xml version="1.0" encoding="utf-8"?>
<comments xmlns="http://schemas.openxmlformats.org/spreadsheetml/2006/main">
  <authors>
    <author>Sorin Stamate</author>
  </authors>
  <commentList>
    <comment ref="D8" authorId="0" shapeId="0">
      <text>
        <r>
          <rPr>
            <b/>
            <sz val="9"/>
            <color indexed="81"/>
            <rFont val="Segoe UI"/>
            <charset val="1"/>
          </rPr>
          <t>Sorin Stamate:</t>
        </r>
        <r>
          <rPr>
            <sz val="9"/>
            <color indexed="81"/>
            <rFont val="Segoe UI"/>
            <charset val="1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129.</t>
        </r>
      </text>
    </comment>
  </commentList>
</comments>
</file>

<file path=xl/sharedStrings.xml><?xml version="1.0" encoding="utf-8"?>
<sst xmlns="http://schemas.openxmlformats.org/spreadsheetml/2006/main" count="82" uniqueCount="46">
  <si>
    <t>Flag Gaff</t>
  </si>
  <si>
    <t>Maritime Navigation using Excel</t>
  </si>
  <si>
    <t>=</t>
  </si>
  <si>
    <t>Speed * cos Course</t>
  </si>
  <si>
    <t>900 * cos Lat</t>
  </si>
  <si>
    <t>where:</t>
  </si>
  <si>
    <t>(Speed)</t>
  </si>
  <si>
    <t>(Course)</t>
  </si>
  <si>
    <t>(Lat)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</si>
  <si>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2016 Sorin Stamate</t>
    </r>
  </si>
  <si>
    <t>Speed error</t>
  </si>
  <si>
    <t>(To be filled only in YELLOW cells)</t>
  </si>
  <si>
    <t>Vessel Speed</t>
  </si>
  <si>
    <t>Vessel Course</t>
  </si>
  <si>
    <t>Latitude</t>
  </si>
  <si>
    <t>Example 1</t>
  </si>
  <si>
    <t>Example 2</t>
  </si>
  <si>
    <t>Example 3</t>
  </si>
  <si>
    <t xml:space="preserve">(Speed)  </t>
  </si>
  <si>
    <t>Units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</si>
  <si>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</si>
  <si>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t>[ kn ]</t>
  </si>
  <si>
    <t>[ Kn ]</t>
  </si>
  <si>
    <t>( SE )</t>
  </si>
  <si>
    <t>SE</t>
  </si>
  <si>
    <t>SE =</t>
  </si>
  <si>
    <t xml:space="preserve">SE  </t>
  </si>
  <si>
    <t>GYRO-COMPASS SPEED ERROR</t>
  </si>
  <si>
    <t>1. Gyro Speed Error:</t>
  </si>
  <si>
    <t>the angle formed between the gyro meridian and true meridian;</t>
  </si>
  <si>
    <t>(in case when the gyrocompass does not occur any other external influences)</t>
  </si>
  <si>
    <t>gyro Speed Error</t>
  </si>
  <si>
    <t>vessel speed</t>
  </si>
  <si>
    <t>ship course</t>
  </si>
  <si>
    <t>latitude</t>
  </si>
  <si>
    <t>Gyrocompass speed error depends on:</t>
  </si>
  <si>
    <t>Variation of the speed error is depending on the course of vessel:</t>
  </si>
  <si>
    <r>
      <t>It is maximum to the North (0</t>
    </r>
    <r>
      <rPr>
        <sz val="11"/>
        <color theme="1"/>
        <rFont val="Calibri"/>
        <family val="2"/>
        <charset val="238"/>
      </rPr>
      <t>°) and to the South (180°)</t>
    </r>
  </si>
  <si>
    <r>
      <t>It is null to the East (90</t>
    </r>
    <r>
      <rPr>
        <sz val="11"/>
        <color theme="1"/>
        <rFont val="Calibri"/>
        <family val="2"/>
        <charset val="238"/>
      </rPr>
      <t>°) and to the West (270°)</t>
    </r>
  </si>
  <si>
    <r>
      <t>It is negative for the quadrants I (0</t>
    </r>
    <r>
      <rPr>
        <sz val="11"/>
        <color theme="1"/>
        <rFont val="Calibri"/>
        <family val="2"/>
        <charset val="238"/>
      </rPr>
      <t>° - 90°) and IV (270° - 360°)</t>
    </r>
  </si>
  <si>
    <r>
      <t>It is positive for the quadrants II (90</t>
    </r>
    <r>
      <rPr>
        <sz val="11"/>
        <color theme="1"/>
        <rFont val="Calibri"/>
        <family val="2"/>
        <charset val="238"/>
      </rPr>
      <t>° - 180°) and III (180° - 270°)</t>
    </r>
  </si>
  <si>
    <t>Calculation</t>
  </si>
  <si>
    <t>Radians</t>
  </si>
  <si>
    <t>cos</t>
  </si>
  <si>
    <t>Gyro Speed error:</t>
  </si>
  <si>
    <t>Gyro Speed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</si>
</sst>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"/>
  </numFmts>
  <fonts count="16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i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11"/>
      <color rgb="FF7F7F7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15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5" fillId="0" borderId="0" xfId="0" applyFont="1"/>
    <xf numFmtId="0" fontId="2" fillId="0" borderId="1" xfId="2"/>
    <xf numFmtId="0" fontId="0" fillId="0" borderId="22" xfId="0" applyBorder="1"/>
    <xf numFmtId="0" fontId="0" fillId="0" borderId="0" xfId="0" applyBorder="1"/>
    <xf numFmtId="0" fontId="7" fillId="0" borderId="2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0" fillId="0" borderId="42" xfId="0" applyNumberFormat="1" applyFill="1" applyBorder="1"/>
    <xf numFmtId="164" fontId="0" fillId="0" borderId="43" xfId="0" applyNumberFormat="1" applyFill="1" applyBorder="1"/>
    <xf numFmtId="165" fontId="0" fillId="0" borderId="43" xfId="0" applyNumberFormat="1" applyFill="1" applyBorder="1"/>
    <xf numFmtId="165" fontId="0" fillId="4" borderId="43" xfId="0" applyNumberFormat="1" applyFill="1" applyBorder="1"/>
    <xf numFmtId="164" fontId="3" fillId="5" borderId="44" xfId="0" applyNumberFormat="1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/>
    </xf>
    <xf numFmtId="0" fontId="3" fillId="3" borderId="1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4" fillId="0" borderId="0" xfId="1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6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Protection="1"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Protection="1">
      <protection hidden="1"/>
    </xf>
    <xf numFmtId="0" fontId="7" fillId="0" borderId="0" xfId="0" applyFont="1" applyProtection="1">
      <protection hidden="1"/>
    </xf>
    <xf numFmtId="0" fontId="15" fillId="0" borderId="0" xfId="3" applyAlignment="1" applyProtection="1">
      <alignment horizontal="center"/>
      <protection hidden="1"/>
    </xf>
    <xf numFmtId="0" fontId="3" fillId="3" borderId="12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2" borderId="39" xfId="0" applyFont="1" applyFill="1" applyBorder="1" applyAlignment="1" applyProtection="1">
      <alignment horizontal="center" vertical="center"/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0" fontId="3" fillId="2" borderId="14" xfId="0" applyFont="1" applyFill="1" applyBorder="1" applyAlignment="1" applyProtection="1">
      <alignment horizontal="center"/>
      <protection hidden="1"/>
    </xf>
    <xf numFmtId="0" fontId="3" fillId="2" borderId="34" xfId="0" applyFont="1" applyFill="1" applyBorder="1" applyAlignment="1" applyProtection="1">
      <alignment horizontal="center" vertical="center"/>
      <protection hidden="1"/>
    </xf>
    <xf numFmtId="0" fontId="0" fillId="0" borderId="22" xfId="0" applyBorder="1" applyProtection="1">
      <protection hidden="1"/>
    </xf>
    <xf numFmtId="0" fontId="0" fillId="0" borderId="0" xfId="0" applyBorder="1" applyProtection="1">
      <protection hidden="1"/>
    </xf>
    <xf numFmtId="0" fontId="3" fillId="3" borderId="19" xfId="0" applyFont="1" applyFill="1" applyBorder="1" applyAlignment="1" applyProtection="1">
      <alignment horizontal="center" vertical="center"/>
      <protection hidden="1"/>
    </xf>
    <xf numFmtId="0" fontId="3" fillId="3" borderId="21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center" vertical="center"/>
      <protection hidden="1"/>
    </xf>
    <xf numFmtId="0" fontId="3" fillId="2" borderId="27" xfId="0" applyFont="1" applyFill="1" applyBorder="1" applyAlignment="1" applyProtection="1">
      <alignment horizontal="center"/>
      <protection hidden="1"/>
    </xf>
    <xf numFmtId="0" fontId="3" fillId="2" borderId="26" xfId="0" applyFont="1" applyFill="1" applyBorder="1" applyAlignment="1" applyProtection="1">
      <alignment horizontal="center"/>
      <protection hidden="1"/>
    </xf>
    <xf numFmtId="0" fontId="3" fillId="2" borderId="35" xfId="0" applyFont="1" applyFill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25" xfId="0" applyBorder="1" applyAlignment="1" applyProtection="1">
      <alignment horizontal="left"/>
      <protection hidden="1"/>
    </xf>
    <xf numFmtId="0" fontId="3" fillId="2" borderId="41" xfId="0" applyFont="1" applyFill="1" applyBorder="1" applyAlignment="1" applyProtection="1">
      <alignment horizontal="center"/>
      <protection hidden="1"/>
    </xf>
    <xf numFmtId="0" fontId="3" fillId="2" borderId="24" xfId="0" applyFont="1" applyFill="1" applyBorder="1" applyAlignment="1" applyProtection="1">
      <alignment horizontal="center"/>
      <protection hidden="1"/>
    </xf>
    <xf numFmtId="0" fontId="3" fillId="2" borderId="28" xfId="0" applyFont="1" applyFill="1" applyBorder="1" applyAlignment="1" applyProtection="1">
      <alignment horizontal="center"/>
      <protection hidden="1"/>
    </xf>
    <xf numFmtId="0" fontId="3" fillId="2" borderId="36" xfId="0" applyFont="1" applyFill="1" applyBorder="1" applyAlignment="1" applyProtection="1">
      <alignment horizontal="center"/>
      <protection hidden="1"/>
    </xf>
    <xf numFmtId="164" fontId="0" fillId="6" borderId="30" xfId="0" applyNumberFormat="1" applyFill="1" applyBorder="1" applyProtection="1"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" fillId="2" borderId="11" xfId="0" applyFont="1" applyFill="1" applyBorder="1" applyAlignment="1" applyProtection="1">
      <alignment horizontal="center"/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37" xfId="0" applyFont="1" applyFill="1" applyBorder="1" applyAlignment="1" applyProtection="1">
      <alignment horizontal="center"/>
      <protection hidden="1"/>
    </xf>
    <xf numFmtId="164" fontId="0" fillId="6" borderId="31" xfId="0" applyNumberFormat="1" applyFill="1" applyBorder="1" applyProtection="1">
      <protection hidden="1"/>
    </xf>
    <xf numFmtId="0" fontId="3" fillId="5" borderId="19" xfId="0" applyFont="1" applyFill="1" applyBorder="1" applyAlignment="1" applyProtection="1">
      <alignment horizontal="left"/>
      <protection hidden="1"/>
    </xf>
    <xf numFmtId="0" fontId="3" fillId="5" borderId="21" xfId="0" applyFont="1" applyFill="1" applyBorder="1" applyAlignment="1" applyProtection="1">
      <alignment horizontal="left"/>
      <protection hidden="1"/>
    </xf>
    <xf numFmtId="0" fontId="3" fillId="5" borderId="27" xfId="0" applyFont="1" applyFill="1" applyBorder="1" applyAlignment="1" applyProtection="1">
      <alignment horizontal="center"/>
      <protection hidden="1"/>
    </xf>
    <xf numFmtId="0" fontId="3" fillId="5" borderId="20" xfId="0" applyFont="1" applyFill="1" applyBorder="1" applyAlignment="1" applyProtection="1">
      <alignment horizontal="center"/>
      <protection hidden="1"/>
    </xf>
    <xf numFmtId="0" fontId="3" fillId="5" borderId="26" xfId="0" applyFont="1" applyFill="1" applyBorder="1" applyAlignment="1" applyProtection="1">
      <alignment horizontal="center"/>
      <protection hidden="1"/>
    </xf>
    <xf numFmtId="0" fontId="3" fillId="5" borderId="38" xfId="0" applyFont="1" applyFill="1" applyBorder="1" applyAlignment="1" applyProtection="1">
      <alignment horizontal="center"/>
      <protection hidden="1"/>
    </xf>
    <xf numFmtId="164" fontId="0" fillId="5" borderId="32" xfId="0" applyNumberFormat="1" applyFill="1" applyBorder="1" applyProtection="1"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25"/>
  <sheetViews>
    <sheetView tabSelected="1" workbookViewId="0"/>
  </sheetViews>
  <sheetFormatPr defaultRowHeight="15" x14ac:dyDescent="0.25"/>
  <cols>
    <col min="1" max="16384" width="9.140625" style="39"/>
  </cols>
  <sheetData>
    <row r="1" spans="1:15" ht="23.25" x14ac:dyDescent="0.35">
      <c r="A1" s="38" t="s">
        <v>0</v>
      </c>
    </row>
    <row r="2" spans="1:15" x14ac:dyDescent="0.25">
      <c r="A2" s="40" t="s">
        <v>1</v>
      </c>
    </row>
    <row r="3" spans="1:15" ht="23.25" x14ac:dyDescent="0.35">
      <c r="A3" s="41" t="s">
        <v>27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5" spans="1:15" ht="20.25" thickBot="1" x14ac:dyDescent="0.35">
      <c r="A5" s="42" t="s">
        <v>28</v>
      </c>
      <c r="B5" s="42"/>
      <c r="C5" s="42"/>
      <c r="D5" s="43" t="s">
        <v>23</v>
      </c>
      <c r="E5" s="39" t="s">
        <v>29</v>
      </c>
    </row>
    <row r="6" spans="1:15" ht="15.75" thickTop="1" x14ac:dyDescent="0.25">
      <c r="E6" s="39" t="s">
        <v>30</v>
      </c>
    </row>
    <row r="7" spans="1:15" ht="15.75" thickBot="1" x14ac:dyDescent="0.3"/>
    <row r="8" spans="1:15" ht="15.75" thickBot="1" x14ac:dyDescent="0.3">
      <c r="E8" s="44" t="s">
        <v>24</v>
      </c>
      <c r="F8" s="45" t="s">
        <v>2</v>
      </c>
      <c r="G8" s="46" t="s">
        <v>3</v>
      </c>
      <c r="H8" s="46"/>
      <c r="I8" s="47"/>
    </row>
    <row r="9" spans="1:15" ht="15.75" thickBot="1" x14ac:dyDescent="0.3">
      <c r="E9" s="48"/>
      <c r="F9" s="49"/>
      <c r="G9" s="50" t="s">
        <v>4</v>
      </c>
      <c r="H9" s="50"/>
      <c r="I9" s="51"/>
    </row>
    <row r="11" spans="1:15" x14ac:dyDescent="0.25">
      <c r="E11" s="39" t="s">
        <v>5</v>
      </c>
      <c r="F11" s="43" t="s">
        <v>23</v>
      </c>
      <c r="G11" s="43" t="s">
        <v>20</v>
      </c>
      <c r="H11" s="39" t="s">
        <v>31</v>
      </c>
    </row>
    <row r="12" spans="1:15" x14ac:dyDescent="0.25">
      <c r="F12" s="43" t="s">
        <v>6</v>
      </c>
      <c r="G12" s="43" t="s">
        <v>22</v>
      </c>
      <c r="H12" s="39" t="s">
        <v>32</v>
      </c>
    </row>
    <row r="13" spans="1:15" x14ac:dyDescent="0.25">
      <c r="F13" s="43" t="s">
        <v>7</v>
      </c>
      <c r="G13" s="43" t="s">
        <v>20</v>
      </c>
      <c r="H13" s="39" t="s">
        <v>33</v>
      </c>
    </row>
    <row r="14" spans="1:15" x14ac:dyDescent="0.25">
      <c r="F14" s="43" t="s">
        <v>8</v>
      </c>
      <c r="G14" s="43" t="s">
        <v>20</v>
      </c>
      <c r="H14" s="39" t="s">
        <v>34</v>
      </c>
    </row>
    <row r="16" spans="1:15" x14ac:dyDescent="0.25">
      <c r="A16" s="52" t="s">
        <v>35</v>
      </c>
      <c r="F16" s="39" t="s">
        <v>32</v>
      </c>
    </row>
    <row r="17" spans="1:8" x14ac:dyDescent="0.25">
      <c r="F17" s="39" t="s">
        <v>33</v>
      </c>
    </row>
    <row r="18" spans="1:8" x14ac:dyDescent="0.25">
      <c r="F18" s="39" t="s">
        <v>34</v>
      </c>
    </row>
    <row r="20" spans="1:8" x14ac:dyDescent="0.25">
      <c r="A20" s="52" t="s">
        <v>36</v>
      </c>
      <c r="H20" s="39" t="s">
        <v>37</v>
      </c>
    </row>
    <row r="21" spans="1:8" x14ac:dyDescent="0.25">
      <c r="H21" s="39" t="s">
        <v>38</v>
      </c>
    </row>
    <row r="22" spans="1:8" x14ac:dyDescent="0.25">
      <c r="H22" s="39" t="s">
        <v>39</v>
      </c>
    </row>
    <row r="23" spans="1:8" x14ac:dyDescent="0.25">
      <c r="H23" s="39" t="s">
        <v>40</v>
      </c>
    </row>
    <row r="25" spans="1:8" x14ac:dyDescent="0.25">
      <c r="A25" s="40" t="s">
        <v>9</v>
      </c>
    </row>
  </sheetData>
  <sheetProtection algorithmName="SHA-512" hashValue="9XlQrrqi+O+DohglRCi6a1XijKIN3vGp0Z6NcLRUq1FHHpiLAXcSck2D50bAglWRB+O15RBxii4+2ExYkgpjyA==" saltValue="3fErd6fE9LmBXe/rNzFaSg==" spinCount="100000" sheet="1" objects="1" scenarios="1"/>
  <mergeCells count="5">
    <mergeCell ref="A3:O3"/>
    <mergeCell ref="F8:F9"/>
    <mergeCell ref="E8:E9"/>
    <mergeCell ref="G8:H8"/>
    <mergeCell ref="G9:H9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I14"/>
  <sheetViews>
    <sheetView workbookViewId="0"/>
  </sheetViews>
  <sheetFormatPr defaultRowHeight="15" x14ac:dyDescent="0.25"/>
  <cols>
    <col min="1" max="6" width="9.140625" style="39"/>
    <col min="7" max="9" width="16.7109375" style="39" customWidth="1"/>
    <col min="10" max="16384" width="9.140625" style="39"/>
  </cols>
  <sheetData>
    <row r="1" spans="1:9" ht="23.25" x14ac:dyDescent="0.35">
      <c r="A1" s="38" t="s">
        <v>0</v>
      </c>
    </row>
    <row r="2" spans="1:9" x14ac:dyDescent="0.25">
      <c r="A2" s="40" t="s">
        <v>1</v>
      </c>
    </row>
    <row r="4" spans="1:9" ht="20.25" thickBot="1" x14ac:dyDescent="0.35">
      <c r="A4" s="42" t="s">
        <v>44</v>
      </c>
      <c r="B4" s="42"/>
      <c r="C4" s="42"/>
    </row>
    <row r="5" spans="1:9" ht="15.75" thickTop="1" x14ac:dyDescent="0.25"/>
    <row r="6" spans="1:9" x14ac:dyDescent="0.25">
      <c r="A6" s="53" t="s">
        <v>11</v>
      </c>
      <c r="B6" s="53"/>
      <c r="C6" s="53"/>
      <c r="D6" s="53"/>
      <c r="E6" s="53"/>
      <c r="F6" s="53"/>
      <c r="G6" s="53"/>
      <c r="H6" s="53"/>
      <c r="I6" s="53"/>
    </row>
    <row r="7" spans="1:9" ht="15.75" thickBot="1" x14ac:dyDescent="0.3"/>
    <row r="8" spans="1:9" x14ac:dyDescent="0.25">
      <c r="A8" s="54" t="s">
        <v>45</v>
      </c>
      <c r="B8" s="55"/>
      <c r="C8" s="56" t="s">
        <v>25</v>
      </c>
      <c r="D8" s="57" t="s">
        <v>3</v>
      </c>
      <c r="E8" s="58"/>
      <c r="F8" s="59" t="s">
        <v>19</v>
      </c>
      <c r="G8" s="60"/>
      <c r="H8" s="61"/>
      <c r="I8" s="61"/>
    </row>
    <row r="9" spans="1:9" ht="15.75" thickBot="1" x14ac:dyDescent="0.3">
      <c r="A9" s="62"/>
      <c r="B9" s="63"/>
      <c r="C9" s="64"/>
      <c r="D9" s="65" t="s">
        <v>4</v>
      </c>
      <c r="E9" s="66"/>
      <c r="F9" s="67"/>
      <c r="G9" s="68" t="s">
        <v>15</v>
      </c>
      <c r="H9" s="69" t="s">
        <v>16</v>
      </c>
      <c r="I9" s="69" t="s">
        <v>17</v>
      </c>
    </row>
    <row r="10" spans="1:9" ht="15.75" thickTop="1" x14ac:dyDescent="0.25">
      <c r="A10" s="70" t="s">
        <v>12</v>
      </c>
      <c r="B10" s="71"/>
      <c r="C10" s="72" t="s">
        <v>18</v>
      </c>
      <c r="D10" s="73"/>
      <c r="E10" s="74"/>
      <c r="F10" s="75" t="s">
        <v>21</v>
      </c>
      <c r="G10" s="76">
        <v>20</v>
      </c>
      <c r="H10" s="76"/>
      <c r="I10" s="76"/>
    </row>
    <row r="11" spans="1:9" x14ac:dyDescent="0.25">
      <c r="A11" s="77" t="s">
        <v>13</v>
      </c>
      <c r="B11" s="78"/>
      <c r="C11" s="79" t="s">
        <v>7</v>
      </c>
      <c r="D11" s="80"/>
      <c r="E11" s="81"/>
      <c r="F11" s="82" t="s">
        <v>20</v>
      </c>
      <c r="G11" s="83">
        <v>135</v>
      </c>
      <c r="H11" s="83"/>
      <c r="I11" s="83"/>
    </row>
    <row r="12" spans="1:9" x14ac:dyDescent="0.25">
      <c r="A12" s="77" t="s">
        <v>14</v>
      </c>
      <c r="B12" s="78"/>
      <c r="C12" s="79" t="s">
        <v>8</v>
      </c>
      <c r="D12" s="80"/>
      <c r="E12" s="81"/>
      <c r="F12" s="82" t="s">
        <v>20</v>
      </c>
      <c r="G12" s="83">
        <v>45</v>
      </c>
      <c r="H12" s="83"/>
      <c r="I12" s="83"/>
    </row>
    <row r="13" spans="1:9" ht="15.75" thickBot="1" x14ac:dyDescent="0.3">
      <c r="A13" s="84" t="s">
        <v>45</v>
      </c>
      <c r="B13" s="85"/>
      <c r="C13" s="86" t="s">
        <v>26</v>
      </c>
      <c r="D13" s="87"/>
      <c r="E13" s="88"/>
      <c r="F13" s="89" t="s">
        <v>20</v>
      </c>
      <c r="G13" s="90">
        <f>Calculation!F16</f>
        <v>-1.2732395447351625</v>
      </c>
      <c r="H13" s="90">
        <f>Calculation!G16</f>
        <v>0</v>
      </c>
      <c r="I13" s="90">
        <f>Calculation!H16</f>
        <v>0</v>
      </c>
    </row>
    <row r="14" spans="1:9" x14ac:dyDescent="0.25">
      <c r="A14" s="40" t="s">
        <v>9</v>
      </c>
    </row>
  </sheetData>
  <sheetProtection algorithmName="SHA-512" hashValue="Nky2zobnfuWKemOFRbt2S7x99FbApDSXG9NxxbxKSMi4sHxWIxoLLqAoJt6m1joKJh9oo8VEimYawB0d9DWBBA==" saltValue="y+D/IwL/IhvVcrYje5ybtQ==" spinCount="100000" sheet="1" objects="1" scenarios="1"/>
  <protectedRanges>
    <protectedRange sqref="G10:I12" name="Zonă1"/>
  </protectedRanges>
  <mergeCells count="14">
    <mergeCell ref="C13:E13"/>
    <mergeCell ref="C12:E12"/>
    <mergeCell ref="C11:E11"/>
    <mergeCell ref="C10:E10"/>
    <mergeCell ref="A13:B13"/>
    <mergeCell ref="A12:B12"/>
    <mergeCell ref="A11:B11"/>
    <mergeCell ref="A10:B10"/>
    <mergeCell ref="A6:I6"/>
    <mergeCell ref="F8:F9"/>
    <mergeCell ref="D8:E8"/>
    <mergeCell ref="D9:E9"/>
    <mergeCell ref="A8:B9"/>
    <mergeCell ref="C8:C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5" x14ac:dyDescent="0.25"/>
  <cols>
    <col min="6" max="8" width="16.7109375" customWidth="1"/>
  </cols>
  <sheetData>
    <row r="1" spans="1:8" ht="23.25" x14ac:dyDescent="0.35">
      <c r="A1" s="1" t="s">
        <v>0</v>
      </c>
    </row>
    <row r="2" spans="1:8" x14ac:dyDescent="0.25">
      <c r="A2" s="2" t="s">
        <v>1</v>
      </c>
    </row>
    <row r="3" spans="1:8" x14ac:dyDescent="0.25">
      <c r="A3" s="2"/>
    </row>
    <row r="4" spans="1:8" ht="20.25" thickBot="1" x14ac:dyDescent="0.35">
      <c r="A4" s="3" t="s">
        <v>41</v>
      </c>
      <c r="B4" s="3"/>
    </row>
    <row r="5" spans="1:8" ht="16.5" thickTop="1" thickBot="1" x14ac:dyDescent="0.3"/>
    <row r="6" spans="1:8" x14ac:dyDescent="0.25">
      <c r="A6" s="15" t="s">
        <v>10</v>
      </c>
      <c r="B6" s="23"/>
      <c r="C6" s="25" t="s">
        <v>25</v>
      </c>
      <c r="D6" s="13" t="s">
        <v>3</v>
      </c>
      <c r="E6" s="27"/>
      <c r="F6" s="4"/>
      <c r="G6" s="5"/>
      <c r="H6" s="5"/>
    </row>
    <row r="7" spans="1:8" ht="15.75" thickBot="1" x14ac:dyDescent="0.3">
      <c r="A7" s="16"/>
      <c r="B7" s="24"/>
      <c r="C7" s="26"/>
      <c r="D7" s="14" t="s">
        <v>4</v>
      </c>
      <c r="E7" s="28"/>
      <c r="F7" s="6" t="s">
        <v>15</v>
      </c>
      <c r="G7" s="7" t="s">
        <v>16</v>
      </c>
      <c r="H7" s="7" t="s">
        <v>17</v>
      </c>
    </row>
    <row r="8" spans="1:8" x14ac:dyDescent="0.25">
      <c r="A8" s="22" t="s">
        <v>12</v>
      </c>
      <c r="B8" s="29"/>
      <c r="C8" s="19" t="s">
        <v>18</v>
      </c>
      <c r="D8" s="19"/>
      <c r="E8" s="20"/>
      <c r="F8" s="8">
        <f>'Speed error'!G10</f>
        <v>20</v>
      </c>
      <c r="G8" s="8">
        <f>'Speed error'!H10</f>
        <v>0</v>
      </c>
      <c r="H8" s="8">
        <f>'Speed error'!I10</f>
        <v>0</v>
      </c>
    </row>
    <row r="9" spans="1:8" x14ac:dyDescent="0.25">
      <c r="A9" s="21" t="s">
        <v>13</v>
      </c>
      <c r="B9" s="30"/>
      <c r="C9" s="17" t="s">
        <v>7</v>
      </c>
      <c r="D9" s="17"/>
      <c r="E9" s="18"/>
      <c r="F9" s="9">
        <f>'Speed error'!G11</f>
        <v>135</v>
      </c>
      <c r="G9" s="9">
        <f>'Speed error'!H11</f>
        <v>0</v>
      </c>
      <c r="H9" s="9">
        <f>'Speed error'!I11</f>
        <v>0</v>
      </c>
    </row>
    <row r="10" spans="1:8" x14ac:dyDescent="0.25">
      <c r="A10" s="35"/>
      <c r="B10" s="36"/>
      <c r="C10" s="18" t="s">
        <v>42</v>
      </c>
      <c r="D10" s="37"/>
      <c r="E10" s="37"/>
      <c r="F10" s="10">
        <f>RADIANS(F9)</f>
        <v>2.3561944901923448</v>
      </c>
      <c r="G10" s="10">
        <f>RADIANS(G9)</f>
        <v>0</v>
      </c>
      <c r="H10" s="10">
        <f>RADIANS(H9)</f>
        <v>0</v>
      </c>
    </row>
    <row r="11" spans="1:8" x14ac:dyDescent="0.25">
      <c r="A11" s="35"/>
      <c r="B11" s="36"/>
      <c r="C11" s="18" t="s">
        <v>43</v>
      </c>
      <c r="D11" s="37"/>
      <c r="E11" s="37"/>
      <c r="F11" s="10">
        <f>COS(F10)</f>
        <v>-0.70710678118654746</v>
      </c>
      <c r="G11" s="10">
        <f>COS(G10)</f>
        <v>1</v>
      </c>
      <c r="H11" s="10">
        <f>COS(H10)</f>
        <v>1</v>
      </c>
    </row>
    <row r="12" spans="1:8" x14ac:dyDescent="0.25">
      <c r="A12" s="21" t="s">
        <v>14</v>
      </c>
      <c r="B12" s="30"/>
      <c r="C12" s="17" t="s">
        <v>8</v>
      </c>
      <c r="D12" s="17"/>
      <c r="E12" s="18"/>
      <c r="F12" s="9">
        <f>'Speed error'!G12</f>
        <v>45</v>
      </c>
      <c r="G12" s="9">
        <f>'Speed error'!H12</f>
        <v>0</v>
      </c>
      <c r="H12" s="9">
        <f>'Speed error'!I12</f>
        <v>0</v>
      </c>
    </row>
    <row r="13" spans="1:8" x14ac:dyDescent="0.25">
      <c r="A13" s="35"/>
      <c r="B13" s="36"/>
      <c r="C13" s="18" t="s">
        <v>42</v>
      </c>
      <c r="D13" s="37"/>
      <c r="E13" s="37"/>
      <c r="F13" s="10">
        <f>RADIANS(F12)</f>
        <v>0.78539816339744828</v>
      </c>
      <c r="G13" s="10">
        <f>RADIANS(G12)</f>
        <v>0</v>
      </c>
      <c r="H13" s="10">
        <f>RADIANS(H12)</f>
        <v>0</v>
      </c>
    </row>
    <row r="14" spans="1:8" x14ac:dyDescent="0.25">
      <c r="A14" s="35"/>
      <c r="B14" s="36"/>
      <c r="C14" s="18" t="s">
        <v>43</v>
      </c>
      <c r="D14" s="37"/>
      <c r="E14" s="37"/>
      <c r="F14" s="10">
        <f>COS(F13)</f>
        <v>0.70710678118654757</v>
      </c>
      <c r="G14" s="10">
        <f>COS(G13)</f>
        <v>1</v>
      </c>
      <c r="H14" s="10">
        <f>COS(H13)</f>
        <v>1</v>
      </c>
    </row>
    <row r="15" spans="1:8" ht="15.75" thickBot="1" x14ac:dyDescent="0.3">
      <c r="A15" s="31" t="s">
        <v>10</v>
      </c>
      <c r="B15" s="32"/>
      <c r="C15" s="33" t="s">
        <v>26</v>
      </c>
      <c r="D15" s="33"/>
      <c r="E15" s="34"/>
      <c r="F15" s="11">
        <f>(F8*F11)/(900*F14)</f>
        <v>-2.222222222222222E-2</v>
      </c>
      <c r="G15" s="11">
        <f>(G8*G11)/(900*G14)</f>
        <v>0</v>
      </c>
      <c r="H15" s="11">
        <f>(H8*H11)/(900*H14)</f>
        <v>0</v>
      </c>
    </row>
    <row r="16" spans="1:8" ht="15.75" thickBot="1" x14ac:dyDescent="0.3">
      <c r="F16" s="12">
        <f>DEGREES(F15)</f>
        <v>-1.2732395447351625</v>
      </c>
      <c r="G16" s="12">
        <f>DEGREES(G15)</f>
        <v>0</v>
      </c>
      <c r="H16" s="12">
        <f>DEGREES(H15)</f>
        <v>0</v>
      </c>
    </row>
    <row r="17" spans="1:1" x14ac:dyDescent="0.25">
      <c r="A17" s="2" t="s">
        <v>9</v>
      </c>
    </row>
  </sheetData>
  <mergeCells count="20">
    <mergeCell ref="A9:B9"/>
    <mergeCell ref="C9:E9"/>
    <mergeCell ref="A12:B12"/>
    <mergeCell ref="C12:E12"/>
    <mergeCell ref="A15:B15"/>
    <mergeCell ref="C15:E15"/>
    <mergeCell ref="A11:B11"/>
    <mergeCell ref="C11:E11"/>
    <mergeCell ref="C14:E14"/>
    <mergeCell ref="A14:B14"/>
    <mergeCell ref="A10:B10"/>
    <mergeCell ref="C10:E10"/>
    <mergeCell ref="C13:E13"/>
    <mergeCell ref="A13:B13"/>
    <mergeCell ref="A6:B7"/>
    <mergeCell ref="C6:C7"/>
    <mergeCell ref="D6:E6"/>
    <mergeCell ref="D7:E7"/>
    <mergeCell ref="A8:B8"/>
    <mergeCell ref="C8:E8"/>
  </mergeCells>
  <pageMargins left="0.25" right="0.25" top="0.75" bottom="0.75" header="0.3" footer="0.3"/>
  <pageSetup paperSize="9" orientation="landscape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Speed error</vt:lpstr>
      <vt:lpstr>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2016-09-04T10:14:29Z</cp:lastPrinted>
  <dcterms:created xsi:type="dcterms:W3CDTF">2016-09-02T08:38:48Z</dcterms:created>
  <dcterms:modified xsi:type="dcterms:W3CDTF">2016-09-04T11:58:45Z</dcterms:modified>
</cp:coreProperties>
</file>